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0730" windowHeight="8715" activeTab="0"/>
  </bookViews>
  <sheets>
    <sheet name="форма 1" sheetId="1" r:id="rId1"/>
    <sheet name="форма 2" sheetId="2" r:id="rId2"/>
  </sheets>
  <definedNames>
    <definedName name="_xlnm.Print_Area" localSheetId="0">'форма 1'!$A$1:$I$30</definedName>
    <definedName name="_xlnm.Print_Area" localSheetId="1">'форма 2'!$A$1:$P$239</definedName>
  </definedNames>
  <calcPr fullCalcOnLoad="1"/>
</workbook>
</file>

<file path=xl/sharedStrings.xml><?xml version="1.0" encoding="utf-8"?>
<sst xmlns="http://schemas.openxmlformats.org/spreadsheetml/2006/main" count="683" uniqueCount="216">
  <si>
    <t>ЗАТВЕРДЖЕНО</t>
  </si>
  <si>
    <t>УСЬОГО</t>
  </si>
  <si>
    <t>Наказ Міністерства фінансів України</t>
  </si>
  <si>
    <t>17 липня 2015 року N 648</t>
  </si>
  <si>
    <t>(у редакції наказу Міністерства фінансів України</t>
  </si>
  <si>
    <t>від 17 липня 2018 року N 617)</t>
  </si>
  <si>
    <t xml:space="preserve">                  (найменування головного розпорядника коштів місцевого бюджету)</t>
  </si>
  <si>
    <t>(грн)</t>
  </si>
  <si>
    <t>Відповідальний виконавець</t>
  </si>
  <si>
    <t>Керівник установи</t>
  </si>
  <si>
    <t>(підпис)</t>
  </si>
  <si>
    <t>(прізвище та ініціали)</t>
  </si>
  <si>
    <t>Керівник фінансової служби</t>
  </si>
  <si>
    <t>(код Типової відомчої класифікації видатків та кредитування місцевих бюджетів)</t>
  </si>
  <si>
    <t>Код Програмної класифікації видатків та кредитування місцевих бюджетів</t>
  </si>
  <si>
    <t>Найменування бюджетної програми/підпрограми згідно з Типовою програмною класифікацією видатків та кредитування місцевих бюджетів</t>
  </si>
  <si>
    <t>Код Функціональної класифікації видатків та кредитування бюджету</t>
  </si>
  <si>
    <t xml:space="preserve">(_3_) </t>
  </si>
  <si>
    <t>(  7__)</t>
  </si>
  <si>
    <t>Т.В.Пилипекно</t>
  </si>
  <si>
    <t>2017рік
(звіт)</t>
  </si>
  <si>
    <t>2018 рік
(затверджено)</t>
  </si>
  <si>
    <t>2019рік
(проект)</t>
  </si>
  <si>
    <t>2020рік
(прогноз)</t>
  </si>
  <si>
    <t>2021рік
(прогноз)</t>
  </si>
  <si>
    <t>4. Розподіл граничного обсягу витрат спеціального фонду місцевого бюджету на 2019 рік та індикативних прогнозних показників на 2019 - 2021 роки за бюджетними програмами/підпрограмами:</t>
  </si>
  <si>
    <t>2017 рік
(звіт)</t>
  </si>
  <si>
    <t>2019 рік
(проект)</t>
  </si>
  <si>
    <t>2020 рік
(прогноз)</t>
  </si>
  <si>
    <t>2021 рік
(прогноз)</t>
  </si>
  <si>
    <t>Т.П.Вероцька</t>
  </si>
  <si>
    <t xml:space="preserve">фінансове  управління Лиманської міської ради </t>
  </si>
  <si>
    <t>фінансове  управління Лиманської мської ради</t>
  </si>
  <si>
    <t>БЮДЖЕТНИЙ ЗАПИТ НА 2019 - 2021 РОКИ індивідуальний (Форма 2019-2)</t>
  </si>
  <si>
    <t>1. Фінансове управління Лиманської міської ради</t>
  </si>
  <si>
    <t>(_3_) (_7_)</t>
  </si>
  <si>
    <t xml:space="preserve">                   (найменування головного розпорядника коштів місцевого бюджету)</t>
  </si>
  <si>
    <t>2. Фінансове управління Лиманської міської ради</t>
  </si>
  <si>
    <t xml:space="preserve">                                            (найменування відповідального виконавця)</t>
  </si>
  <si>
    <t xml:space="preserve"> (код Типової відомчої класифікації видатків та кредитування місцевих бюджетів)</t>
  </si>
  <si>
    <t>3. Керівництво і управління у відповідній сфері у містах (місті Києва)селищних, селах, об'єднаних територіальних громадах</t>
  </si>
  <si>
    <t>(_3_) (_7_) (_1_) (_0_) (_1_) (_6_) (_0_)</t>
  </si>
  <si>
    <t>(найменування бюджетної програми/підпрограми згідно з Типовою програмною класифікацією видатків та кредитування місцевих бюджетів)</t>
  </si>
  <si>
    <t>(код Програмної класифікації видатків та кредитування місцевих бюджетів)</t>
  </si>
  <si>
    <t>4. Мета та завдання бюджетної програми/підпрограми на 2019 - 2021 роки:</t>
  </si>
  <si>
    <t>5. Надходження для виконання бюджетної програми/підпрограми:</t>
  </si>
  <si>
    <t>Код</t>
  </si>
  <si>
    <t>Найменування</t>
  </si>
  <si>
    <t>2017 рік (звіт)</t>
  </si>
  <si>
    <t>2018 рік (затверджено)</t>
  </si>
  <si>
    <t>2019 рік (проект)</t>
  </si>
  <si>
    <t>загальний фонд</t>
  </si>
  <si>
    <t>спеціальний фонд</t>
  </si>
  <si>
    <t>у тому числі бюджет розвитку</t>
  </si>
  <si>
    <t>разом
(3 + 4)</t>
  </si>
  <si>
    <t>разом
(7 + 8)</t>
  </si>
  <si>
    <t>разом
(11 + 12)</t>
  </si>
  <si>
    <t>Надходження із загального фонду бюджету</t>
  </si>
  <si>
    <t>Х</t>
  </si>
  <si>
    <t xml:space="preserve"> </t>
  </si>
  <si>
    <t>Інші джерела власних  надходжень бюджетних установ</t>
  </si>
  <si>
    <t>Інші надходження спеціального фонду
(розписати за видами надходжень)</t>
  </si>
  <si>
    <t>Кошти,що передаються із загального фонду до спеціального фонду (бюджету розвитку )</t>
  </si>
  <si>
    <t>Повернення кредитів до бюджету</t>
  </si>
  <si>
    <t>2) надходження для виконання бюджетної програми/підпрограми у 2020 - 2021 роках:</t>
  </si>
  <si>
    <t>2020 рік (прогноз)</t>
  </si>
  <si>
    <t>2021 рік (прогноз)</t>
  </si>
  <si>
    <t>Власні надходження бюджетних установ 
(розписати за видами надходжень)</t>
  </si>
  <si>
    <t>Інші надходження спеціального фонду 
(розписати за видами надходжень)</t>
  </si>
  <si>
    <t>6. Витрати за кодами Економічної класифікації видатків / Класифікації кредитування бюджету:</t>
  </si>
  <si>
    <t>Код Економічної класифікації видатків бюджету</t>
  </si>
  <si>
    <t>спеціаль -     ний фонд</t>
  </si>
  <si>
    <t xml:space="preserve">Заробітна плата </t>
  </si>
  <si>
    <t xml:space="preserve">Нарахування на заробітну плату </t>
  </si>
  <si>
    <t xml:space="preserve">Предмети, матеріали, обладнання та інвентар </t>
  </si>
  <si>
    <t>Видатки на відрядження</t>
  </si>
  <si>
    <t>Оплата теплопостачання</t>
  </si>
  <si>
    <t>Оплата водопостачання та водовідведення</t>
  </si>
  <si>
    <t>Оплата електроенергії</t>
  </si>
  <si>
    <t>Придбання обладнання і предметів довгострокового користування</t>
  </si>
  <si>
    <t>Код Класифікації кредитування бюджету</t>
  </si>
  <si>
    <t>3) видатки за кодами Економічної класифікації видатків бюджету у 2020 - 2021 роках:</t>
  </si>
  <si>
    <t>7. Витрати за напрямами використання бюджетних коштів:</t>
  </si>
  <si>
    <t>N з/п</t>
  </si>
  <si>
    <t>Напрями використання бюджетних коштів</t>
  </si>
  <si>
    <t>2) витрати за напрямами використання бюджетних коштів у 2020 - 2021 роках:</t>
  </si>
  <si>
    <t>N  з/п</t>
  </si>
  <si>
    <t>8. Результативні показники бюджетної програми/підпрограми:</t>
  </si>
  <si>
    <t>Показники</t>
  </si>
  <si>
    <t>Одиниця виміру</t>
  </si>
  <si>
    <t>Джерело інформації</t>
  </si>
  <si>
    <t>разом
(5 + 6)</t>
  </si>
  <si>
    <t>разом
(8 + 9)</t>
  </si>
  <si>
    <t>Показники затрат</t>
  </si>
  <si>
    <t>Кількість штатних одиниць</t>
  </si>
  <si>
    <t xml:space="preserve">одиниця </t>
  </si>
  <si>
    <t>штатний розпис</t>
  </si>
  <si>
    <t>Показники продукту</t>
  </si>
  <si>
    <t>кількість отриманих листів, звернень,скарг, заяв</t>
  </si>
  <si>
    <t>план роботи</t>
  </si>
  <si>
    <t>Кількість прийнятих нормативно-правових актів</t>
  </si>
  <si>
    <t>Показники ефективності</t>
  </si>
  <si>
    <t>Кількість виконаних листів, звернень,скарг, заяв на 1 працівника</t>
  </si>
  <si>
    <t>розрахунок</t>
  </si>
  <si>
    <t>Кількість прийнятих нормативно- правових актів на 1 працівника</t>
  </si>
  <si>
    <t>Витрати на 1 одиницю</t>
  </si>
  <si>
    <t>тис.гри.</t>
  </si>
  <si>
    <t>Показники якості</t>
  </si>
  <si>
    <t xml:space="preserve">відсоток вчасно виконаних листів.звернень, заяв, скарг </t>
  </si>
  <si>
    <t>%</t>
  </si>
  <si>
    <t xml:space="preserve">Відсоток прийнятих нормативно-правових актів </t>
  </si>
  <si>
    <t>показники затрат</t>
  </si>
  <si>
    <t>показники продукту</t>
  </si>
  <si>
    <t>показники ефективності</t>
  </si>
  <si>
    <t>9. Структура видатків на оплату праці:</t>
  </si>
  <si>
    <t xml:space="preserve">посадовий оклад </t>
  </si>
  <si>
    <t>доплата за ранг</t>
  </si>
  <si>
    <t xml:space="preserve">надбавка за вислугу  років </t>
  </si>
  <si>
    <t>надбавка за високі досягнення у праці</t>
  </si>
  <si>
    <t>премія</t>
  </si>
  <si>
    <t>матеріальна допомога для оздоровлення</t>
  </si>
  <si>
    <t>індексація</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</si>
  <si>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</si>
  <si>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</si>
  <si>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</si>
  <si>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2018 рік (план)</t>
  </si>
  <si>
    <t>2019 рік</t>
  </si>
  <si>
    <t>2020 рік</t>
  </si>
  <si>
    <t>2021 рік</t>
  </si>
  <si>
    <t>затверджено</t>
  </si>
  <si>
    <t>фактично зайняті</t>
  </si>
  <si>
    <t xml:space="preserve">Посадові особи </t>
  </si>
  <si>
    <t>з них: штатні одиниці за загальним фондом, що враховані також у спеціальному фонді</t>
  </si>
  <si>
    <t>11. Місцеві/регіональні програми, які виконуються в межах бюджетної програми/підпрограми:</t>
  </si>
  <si>
    <t>Найменування місцевої/регіональної програми</t>
  </si>
  <si>
    <t>Коли та яким документом затверджена</t>
  </si>
  <si>
    <t>разом
(4 + 5)</t>
  </si>
  <si>
    <t>разом
(10 + 11)</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</si>
  <si>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</si>
  <si>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</si>
  <si>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</si>
  <si>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2021рік (прогноз)</t>
  </si>
  <si>
    <t>спеціальний фонд (бюджет розвитку)</t>
  </si>
  <si>
    <t>рівень будівельної готовності об'єкта на кінець бюджетного періоду, %</t>
  </si>
  <si>
    <t>13. Аналіз результатів, досягнутих внаслідок використання коштів загального фонду бюджету у 2017 році, очікувані результати у 2018 році, обґрунтування необхідності передбачення витрат на 2019 - 2021 роки.</t>
  </si>
  <si>
    <t xml:space="preserve">Кількість прийнятих нормативно - правових актів зросла на 31 одиницю та склала 81одиницю.На зростання кількості прийнятих нормативно-правових актів вплинули : проведення позачергових засідань сесій  Лиманської міської ради , прийняття додаткових розпоряджень на корегування  субвенцій з держбюджету.   </t>
  </si>
  <si>
    <t>Код Економічної класифікації видатків бюджету / код Класифікації кредитування бюджету</t>
  </si>
  <si>
    <t>Затверджено з урахуванням змін</t>
  </si>
  <si>
    <t>Касові видатки /  надання кредитів</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</si>
  <si>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</si>
  <si>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</si>
  <si>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 
(6 - 5)</t>
  </si>
  <si>
    <t>Погашено кредиторську заборгованість за рахунок коштів</t>
  </si>
  <si>
    <t>Бюджетні зобов'язання 
 (4 + 6)</t>
  </si>
  <si>
    <t>загального фонду</t>
  </si>
  <si>
    <t>спеціального фонду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</si>
  <si>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</si>
  <si>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</si>
  <si>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</si>
  <si>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очікуваний обсяг взяття поточних зобов'язань 
(3 - 5)</t>
  </si>
  <si>
    <t>граничний обсяг</t>
  </si>
  <si>
    <t>можлива кредиторська заборгованість на початок планового бюджетного періоду 
 (4 - 5 - 6)</t>
  </si>
  <si>
    <t>очікуваний обсяг взяття поточних зобов'язань
(8 - 10)</t>
  </si>
  <si>
    <t>Касові видатки / надання кредитів</t>
  </si>
  <si>
    <t>Причини виникнення заборгованості</t>
  </si>
  <si>
    <t>Вжиті заходи щодо погашення заборгованості</t>
  </si>
  <si>
    <t>Т.В.Пилипенко</t>
  </si>
  <si>
    <t>Оплата послуг ( крім комунальних)</t>
  </si>
  <si>
    <t>3. Розподіл граничного обсягу витрат загального фонду місцевого бюджету на 2019 рік та індикативних прогнозних показників на 2019 - 2021 роки за бюджетними програмами/підпрограмами:</t>
  </si>
  <si>
    <t>БЮДЖЕТНИЙ ЗАПИТ НА 2019 - 2021 РОКИ загальний (Форма 2019-1)</t>
  </si>
  <si>
    <t>Власні надходження бюджетних установ (розписати за видами надходжень)</t>
  </si>
  <si>
    <t>кількість отриманих листів, звернень, скарг, заяв</t>
  </si>
  <si>
    <t>відсоток вчасно виконаних листів, звернень, скарг, заяв</t>
  </si>
  <si>
    <t>2) місцеві/регіональні програми, які виконуються в межах бюджетної програми/підпрограми у 2020 - 2021 роках:</t>
  </si>
  <si>
    <t>За 2017 рік кількість отриманих листів, звернень, скарг, заяв зросла на 5400 одиниць та склала 7100 одиниці. Зростання відбулось в зв’язку з введенням програмно - цільового методу в бюджетному процесі.</t>
  </si>
  <si>
    <t>Зарезультатами роботи за 2018 рік  очікується кількість  отриманих листів, заяв, звернень, скарг 6000 одиниць при плані 5000 одиниць. Показник ефективності  -  кількість виконаних  листів на 1 працівника очікується  461 одиниця при плані  385 одиниць.</t>
  </si>
  <si>
    <t>(_3_) (_7_)(_1_)</t>
  </si>
  <si>
    <t>матеріальна допомога  для вирішення соціально-побутових питань</t>
  </si>
  <si>
    <t>доплата за прибирання туалету</t>
  </si>
  <si>
    <t>Інші</t>
  </si>
  <si>
    <t>Забезпечення виконання наданих законодавствам повноважень фінансовому управлінню Лиманської міської ради у сфері фінансів</t>
  </si>
  <si>
    <t>Витрати на утримання  1 одиниці очікуються за 2018 рік 245,1 тис.грн. в межах плану.</t>
  </si>
  <si>
    <t>Дебіторська заборгованість на 01.01.2018</t>
  </si>
  <si>
    <t>1) кредиторська заборгованість місцевого бюджету у 2017 році:</t>
  </si>
  <si>
    <t>2) кредиторська заборгованість місцевого бюджету у 2018- 2019 роках:</t>
  </si>
  <si>
    <t>2018рік</t>
  </si>
  <si>
    <t>2019рік</t>
  </si>
  <si>
    <t>2017__ рік (звіт)</t>
  </si>
  <si>
    <t>2018рік (затверджено)</t>
  </si>
  <si>
    <t>2019рік (проект)</t>
  </si>
  <si>
    <t>3) дебіторська заборгованість у 2017- 2018 роках:</t>
  </si>
  <si>
    <t>Дебіторська заборгованість на 01.01.2017</t>
  </si>
  <si>
    <t>Очікувана дебіторська заборгованість на 01.01.2019</t>
  </si>
  <si>
    <t>4) аналіз управління бюджетними зобов'язаннями та пропозиції щодо упорядкування бюджетних зобов'язань у 2019 році.</t>
  </si>
  <si>
    <t>15. Підстави та обґрунтування видатків спеціального фонду на 2019 рік та на 2020 - 2021 роки за рахунок надходжень до спеціального фонду, аналіз результатів, досягнутих внаслідок використання коштів спеціального фонду бюджету у 2017 році, та очікувані результати у 2018 році.</t>
  </si>
  <si>
    <t>2) надання кредитів за кодами Класифікації кредитування бюджету у 2017 - 2019роках:</t>
  </si>
  <si>
    <t>4) надання кредитів за кодами Класифікації кредитування бюджету у 2020 - 2021 роках:</t>
  </si>
  <si>
    <t>2020рік (прогноз)</t>
  </si>
  <si>
    <t>1) витрати за напрямами використання бюджетних коштів у 2017 - 2019 роках:</t>
  </si>
  <si>
    <t>1) результативні показники бюджетної програми/підпрограми у 2017- 2019 роках:</t>
  </si>
  <si>
    <t>2) результативні показники бюджетної програми/підпрограми у 2020 - 2021 роках:</t>
  </si>
  <si>
    <t>1) місцеві/регіональні програми, які виконуються в межах бюджетної програми/підпрограми у 2017 - 2019роках:</t>
  </si>
  <si>
    <t>12. Об'єкти, які виконуються в межах бюджетної програми/підпрограми за рахунок коштів бюджету розвитку у 2017 - 2021 роках:</t>
  </si>
  <si>
    <t>14. Бюджетні зобов'язання у 2017 - 2019 роках:</t>
  </si>
  <si>
    <t>0111</t>
  </si>
  <si>
    <t>1) надходження для виконання бюджетної програми/підпрограми у 2017 - 2019 роках:</t>
  </si>
  <si>
    <t>1) видатки за кодами Економічної класифікації видатків бюджету у 2017- 2019роках:</t>
  </si>
  <si>
    <t xml:space="preserve">Програма розвитку місцевого самоврядування Лиманської об'єднаної територіальної громади на 2017-2018 роки </t>
  </si>
  <si>
    <t>рішення міської ради від 20.04.2017 №7/26-1237 (із змінами)</t>
  </si>
  <si>
    <t xml:space="preserve">Придбання та введення в експлуатацію нових, сучасних засобів комп’ютерної техніки дозволо покращити оперативність і якість роботи працівників фінансового управління Лиманської міської ради, забезпечити доступ до публічної інформації.
</t>
  </si>
  <si>
    <t xml:space="preserve">1. Фінансове управління  Лиманської міської ради </t>
  </si>
  <si>
    <r>
      <t xml:space="preserve">3) підстави реалізації бюджетної програми/підпрограми: </t>
    </r>
    <r>
      <rPr>
        <sz val="16"/>
        <color indexed="8"/>
        <rFont val="Times New Roman"/>
        <family val="1"/>
      </rPr>
      <t xml:space="preserve">Конституція України; Бюджетний кодекс України; Закон України " Про Державний бюджет України на 2019 рік"; Закон України  "Про службу в органах місцевого самоврядування"; постанова Кабінету Міністрів України від 09.03.2006 року № 268 "Про упорядкування структури та умов оплати праці працівників апарату органів виконавчої влади,  органів прокуратури, судів та інших органів" (із змінами), наказ Міністерства праці України від 01.10.1996 року № 77 "Про умови оплати праці робітників, зайнятих обслуговуванням органів виконавчої влади, місцевого самоврядування та їх виконавчих органів, органів прокуратури, судів та інших органів" (зі змінами), Положення про фінансове управління Лиманської міської ради, затверджене рішенням міської ради від 20.10.2016 року №7/17-769 та інші нормативні акти
</t>
    </r>
  </si>
  <si>
    <t>2. Мета діяльності головного розпорядника коштів місцевого бюджету - Керівництво і управління у сфері  фінансових відносин</t>
  </si>
  <si>
    <t>Керівництво і управління у відповідній сфері у містах (місті Києві), селищах, селах, об'єднаних територіальних громадах</t>
  </si>
  <si>
    <t>2) завдання бюджетної програми/підпрограми -  забезпечення виконання наданих законодавствам повноважень фінансовому управлінню Лиманської міської ради у сфері фінансів</t>
  </si>
  <si>
    <t>1) мета бюджетної програми/підпрограми, строки її реалізації -  керівництво і управління у сфері  фінансових відносин</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</si>
</sst>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s>
  <fonts count="58">
    <font>
      <sz val="11"/>
      <color theme="1"/>
      <name val="Calibri"/>
      <family val="2"/>
    </font>
    <font>
      <sz val="11"/>
      <color indexed="8"/>
      <name val="Calibri"/>
      <family val="2"/>
    </font>
    <font>
      <sz val="1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b/>
      <sz val="16"/>
      <color indexed="8"/>
      <name val="Times New Roman"/>
      <family val="1"/>
    </font>
    <font>
      <b/>
      <u val="single"/>
      <sz val="10"/>
      <color indexed="8"/>
      <name val="Times New Roman"/>
      <family val="1"/>
    </font>
    <font>
      <b/>
      <sz val="9"/>
      <color indexed="8"/>
      <name val="Times New Roman"/>
      <family val="1"/>
    </font>
    <font>
      <sz val="14"/>
      <color indexed="8"/>
      <name val="Times New Roman"/>
      <family val="1"/>
    </font>
    <font>
      <sz val="11"/>
      <color indexed="8"/>
      <name val="Times New Roman"/>
      <family val="1"/>
    </font>
    <font>
      <b/>
      <sz val="11"/>
      <color indexed="8"/>
      <name val="Times New Roman"/>
      <family val="1"/>
    </font>
    <font>
      <sz val="13"/>
      <color indexed="8"/>
      <name val="Times New Roman"/>
      <family val="1"/>
    </font>
    <font>
      <sz val="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sz val="16"/>
      <color theme="1"/>
      <name val="Times New Roman"/>
      <family val="1"/>
    </font>
    <font>
      <b/>
      <sz val="16"/>
      <color theme="1"/>
      <name val="Times New Roman"/>
      <family val="1"/>
    </font>
    <font>
      <b/>
      <u val="single"/>
      <sz val="10"/>
      <color theme="1"/>
      <name val="Times New Roman"/>
      <family val="1"/>
    </font>
    <font>
      <b/>
      <sz val="9"/>
      <color theme="1"/>
      <name val="Times New Roman"/>
      <family val="1"/>
    </font>
    <font>
      <sz val="14"/>
      <color theme="1"/>
      <name val="Times New Roman"/>
      <family val="1"/>
    </font>
    <font>
      <sz val="11"/>
      <color theme="1"/>
      <name val="Times New Roman"/>
      <family val="1"/>
    </font>
    <font>
      <b/>
      <sz val="11"/>
      <color theme="1"/>
      <name val="Times New Roman"/>
      <family val="1"/>
    </font>
    <font>
      <sz val="13"/>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right/>
      <top style="thin"/>
      <bottom/>
    </border>
    <border>
      <left style="thin"/>
      <right style="thin"/>
      <top style="thin"/>
      <bottom/>
    </border>
    <border>
      <left style="thin"/>
      <right style="thin"/>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41"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21">
    <xf numFmtId="0" fontId="0" fillId="0" borderId="0" xfId="0" applyFont="1" applyAlignment="1">
      <alignment/>
    </xf>
    <xf numFmtId="0" fontId="47" fillId="0" borderId="0" xfId="0" applyFont="1" applyAlignment="1">
      <alignment vertical="center"/>
    </xf>
    <xf numFmtId="0" fontId="47" fillId="0" borderId="0" xfId="0" applyFont="1" applyAlignment="1">
      <alignment/>
    </xf>
    <xf numFmtId="0" fontId="48" fillId="0" borderId="0" xfId="0" applyFont="1" applyAlignment="1">
      <alignment vertical="center" wrapText="1"/>
    </xf>
    <xf numFmtId="0" fontId="48" fillId="0" borderId="0" xfId="0" applyFont="1" applyAlignment="1">
      <alignment horizontal="center" vertical="center" wrapText="1"/>
    </xf>
    <xf numFmtId="0" fontId="47" fillId="0" borderId="10" xfId="0" applyFont="1" applyBorder="1" applyAlignment="1">
      <alignment vertical="center" wrapText="1"/>
    </xf>
    <xf numFmtId="0" fontId="48" fillId="0" borderId="0" xfId="0" applyFont="1" applyAlignment="1">
      <alignment horizontal="center" vertical="center" wrapText="1"/>
    </xf>
    <xf numFmtId="0" fontId="48" fillId="0" borderId="0" xfId="0" applyFont="1" applyAlignment="1">
      <alignment/>
    </xf>
    <xf numFmtId="0" fontId="48" fillId="0" borderId="11" xfId="0" applyFont="1" applyBorder="1" applyAlignment="1">
      <alignment/>
    </xf>
    <xf numFmtId="184" fontId="47" fillId="0" borderId="0" xfId="0" applyNumberFormat="1" applyFont="1" applyAlignment="1">
      <alignment/>
    </xf>
    <xf numFmtId="3" fontId="47" fillId="0" borderId="10" xfId="0" applyNumberFormat="1" applyFont="1" applyBorder="1" applyAlignment="1">
      <alignment vertical="center" wrapText="1"/>
    </xf>
    <xf numFmtId="0" fontId="49" fillId="0" borderId="0" xfId="52" applyFont="1">
      <alignment/>
      <protection/>
    </xf>
    <xf numFmtId="0" fontId="49" fillId="0" borderId="0" xfId="0" applyFont="1" applyAlignment="1">
      <alignment/>
    </xf>
    <xf numFmtId="0" fontId="50" fillId="0" borderId="10" xfId="52" applyFont="1" applyBorder="1" applyAlignment="1">
      <alignment horizontal="center" vertical="center" wrapText="1"/>
      <protection/>
    </xf>
    <xf numFmtId="0" fontId="49" fillId="0" borderId="10" xfId="52" applyFont="1" applyBorder="1" applyAlignment="1">
      <alignment horizontal="center" vertical="center" wrapText="1"/>
      <protection/>
    </xf>
    <xf numFmtId="0" fontId="50" fillId="0" borderId="10" xfId="52" applyFont="1" applyBorder="1" applyAlignment="1">
      <alignment vertical="center" wrapText="1"/>
      <protection/>
    </xf>
    <xf numFmtId="3" fontId="50" fillId="0" borderId="10" xfId="52" applyNumberFormat="1" applyFont="1" applyBorder="1" applyAlignment="1">
      <alignment horizontal="center" vertical="center" wrapText="1"/>
      <protection/>
    </xf>
    <xf numFmtId="0" fontId="49" fillId="0" borderId="10" xfId="52" applyFont="1" applyBorder="1" applyAlignment="1">
      <alignment vertical="center" wrapText="1"/>
      <protection/>
    </xf>
    <xf numFmtId="3" fontId="49" fillId="0" borderId="10" xfId="52" applyNumberFormat="1" applyFont="1" applyBorder="1" applyAlignment="1">
      <alignment horizontal="center" vertical="center" wrapText="1"/>
      <protection/>
    </xf>
    <xf numFmtId="0" fontId="49" fillId="0" borderId="0" xfId="52" applyFont="1" applyAlignment="1">
      <alignment vertical="center" wrapText="1"/>
      <protection/>
    </xf>
    <xf numFmtId="0" fontId="50" fillId="0" borderId="10" xfId="52" applyFont="1" applyBorder="1" applyAlignment="1">
      <alignment horizontal="left" vertical="center" wrapText="1"/>
      <protection/>
    </xf>
    <xf numFmtId="0" fontId="49" fillId="0" borderId="10" xfId="52" applyFont="1" applyBorder="1" applyAlignment="1">
      <alignment horizontal="left" vertical="center" wrapText="1"/>
      <protection/>
    </xf>
    <xf numFmtId="184" fontId="49" fillId="0" borderId="10" xfId="52" applyNumberFormat="1" applyFont="1" applyBorder="1" applyAlignment="1">
      <alignment horizontal="center" vertical="center" wrapText="1"/>
      <protection/>
    </xf>
    <xf numFmtId="0" fontId="49" fillId="0" borderId="0" xfId="52" applyFont="1" applyBorder="1" applyAlignment="1">
      <alignment horizontal="center" vertical="center" wrapText="1"/>
      <protection/>
    </xf>
    <xf numFmtId="0" fontId="50" fillId="0" borderId="0" xfId="52" applyFont="1" applyBorder="1" applyAlignment="1">
      <alignment horizontal="left" vertical="center" wrapText="1"/>
      <protection/>
    </xf>
    <xf numFmtId="184" fontId="49" fillId="0" borderId="0" xfId="52" applyNumberFormat="1" applyFont="1" applyBorder="1" applyAlignment="1">
      <alignment horizontal="center" vertical="center" wrapText="1"/>
      <protection/>
    </xf>
    <xf numFmtId="184" fontId="49" fillId="0" borderId="10" xfId="52" applyNumberFormat="1" applyFont="1" applyBorder="1" applyAlignment="1">
      <alignment vertical="center" wrapText="1"/>
      <protection/>
    </xf>
    <xf numFmtId="0" fontId="49" fillId="0" borderId="10" xfId="52" applyFont="1" applyBorder="1" applyAlignment="1">
      <alignment horizontal="right" vertical="center" wrapText="1"/>
      <protection/>
    </xf>
    <xf numFmtId="184" fontId="50" fillId="0" borderId="10" xfId="52" applyNumberFormat="1" applyFont="1" applyBorder="1" applyAlignment="1">
      <alignment horizontal="center" vertical="center" wrapText="1"/>
      <protection/>
    </xf>
    <xf numFmtId="0" fontId="49" fillId="0" borderId="0" xfId="0" applyFont="1" applyAlignment="1">
      <alignment vertical="center"/>
    </xf>
    <xf numFmtId="0" fontId="50" fillId="0" borderId="0" xfId="52" applyFont="1" applyAlignment="1">
      <alignment vertical="center" wrapText="1"/>
      <protection/>
    </xf>
    <xf numFmtId="0" fontId="49" fillId="0" borderId="0" xfId="0" applyFont="1" applyAlignment="1">
      <alignment vertical="top" wrapText="1"/>
    </xf>
    <xf numFmtId="0" fontId="49" fillId="0" borderId="0" xfId="52" applyFont="1" applyAlignment="1">
      <alignment horizontal="center" vertical="center" wrapText="1"/>
      <protection/>
    </xf>
    <xf numFmtId="0" fontId="49" fillId="0" borderId="11" xfId="52" applyFont="1" applyBorder="1">
      <alignment/>
      <protection/>
    </xf>
    <xf numFmtId="0" fontId="50" fillId="0" borderId="0" xfId="52" applyFont="1" applyAlignment="1">
      <alignment horizontal="left" vertical="center" wrapText="1"/>
      <protection/>
    </xf>
    <xf numFmtId="0" fontId="49" fillId="0" borderId="0" xfId="52" applyFont="1" applyAlignment="1">
      <alignment horizontal="left"/>
      <protection/>
    </xf>
    <xf numFmtId="0" fontId="50" fillId="0" borderId="0" xfId="52" applyFont="1" applyAlignment="1">
      <alignment vertical="center" wrapText="1"/>
      <protection/>
    </xf>
    <xf numFmtId="0" fontId="50" fillId="0" borderId="10" xfId="52" applyFont="1" applyBorder="1" applyAlignment="1">
      <alignment horizontal="center" vertical="center" wrapText="1"/>
      <protection/>
    </xf>
    <xf numFmtId="0" fontId="47" fillId="0" borderId="10" xfId="0" applyFont="1" applyBorder="1" applyAlignment="1">
      <alignment horizontal="center" vertical="center" wrapText="1"/>
    </xf>
    <xf numFmtId="0" fontId="51" fillId="0" borderId="0" xfId="0" applyFont="1" applyAlignment="1">
      <alignment horizontal="right" vertical="center" wrapText="1"/>
    </xf>
    <xf numFmtId="0" fontId="51" fillId="0" borderId="0" xfId="0" applyFont="1" applyAlignment="1">
      <alignment horizontal="left" vertical="center" wrapText="1"/>
    </xf>
    <xf numFmtId="0" fontId="52" fillId="0" borderId="10" xfId="0" applyFont="1" applyBorder="1" applyAlignment="1">
      <alignment horizontal="center" vertical="center" wrapText="1"/>
    </xf>
    <xf numFmtId="3" fontId="49" fillId="0" borderId="10" xfId="52" applyNumberFormat="1" applyFont="1" applyBorder="1" applyAlignment="1">
      <alignment horizontal="right" vertical="center" wrapText="1"/>
      <protection/>
    </xf>
    <xf numFmtId="3" fontId="50" fillId="0" borderId="10" xfId="52" applyNumberFormat="1" applyFont="1" applyBorder="1" applyAlignment="1">
      <alignment horizontal="right" vertical="center" wrapText="1"/>
      <protection/>
    </xf>
    <xf numFmtId="0" fontId="53" fillId="0" borderId="10" xfId="52" applyFont="1" applyBorder="1" applyAlignment="1">
      <alignment horizontal="center" vertical="center" wrapText="1"/>
      <protection/>
    </xf>
    <xf numFmtId="3" fontId="49" fillId="0" borderId="10" xfId="52" applyNumberFormat="1" applyFont="1" applyBorder="1" applyAlignment="1">
      <alignment vertical="center" wrapText="1"/>
      <protection/>
    </xf>
    <xf numFmtId="0" fontId="53" fillId="0" borderId="10" xfId="52" applyFont="1" applyBorder="1" applyAlignment="1">
      <alignment horizontal="center" vertical="center" wrapText="1"/>
      <protection/>
    </xf>
    <xf numFmtId="0" fontId="53" fillId="0" borderId="0" xfId="52" applyFont="1">
      <alignment/>
      <protection/>
    </xf>
    <xf numFmtId="0" fontId="53" fillId="0" borderId="0" xfId="0" applyFont="1" applyAlignment="1">
      <alignment/>
    </xf>
    <xf numFmtId="1" fontId="49" fillId="0" borderId="10" xfId="52" applyNumberFormat="1" applyFont="1" applyBorder="1" applyAlignment="1">
      <alignment horizontal="center" vertical="center" wrapText="1"/>
      <protection/>
    </xf>
    <xf numFmtId="0" fontId="54" fillId="0" borderId="0" xfId="0" applyFont="1" applyAlignment="1">
      <alignment horizontal="center" vertical="center" wrapText="1"/>
    </xf>
    <xf numFmtId="0" fontId="54" fillId="0" borderId="0" xfId="0" applyFont="1" applyAlignment="1">
      <alignment/>
    </xf>
    <xf numFmtId="0" fontId="55" fillId="0" borderId="0" xfId="0" applyFont="1" applyAlignment="1">
      <alignment vertical="center" wrapText="1"/>
    </xf>
    <xf numFmtId="0" fontId="49" fillId="0" borderId="0" xfId="0" applyFont="1" applyAlignment="1">
      <alignment horizontal="center" vertical="center" wrapText="1"/>
    </xf>
    <xf numFmtId="0" fontId="49" fillId="0" borderId="11" xfId="0" applyFont="1" applyBorder="1" applyAlignment="1">
      <alignment/>
    </xf>
    <xf numFmtId="0" fontId="47" fillId="0" borderId="0" xfId="0" applyFont="1" applyAlignment="1">
      <alignment vertical="center" wrapText="1"/>
    </xf>
    <xf numFmtId="0" fontId="47" fillId="0" borderId="0" xfId="0" applyFont="1" applyAlignment="1">
      <alignment horizontal="center" vertical="center" wrapText="1"/>
    </xf>
    <xf numFmtId="0" fontId="53" fillId="0" borderId="0" xfId="52" applyFont="1" applyAlignment="1">
      <alignment horizontal="center" vertical="center" wrapText="1"/>
      <protection/>
    </xf>
    <xf numFmtId="0" fontId="56" fillId="0" borderId="0" xfId="52" applyFont="1">
      <alignment/>
      <protection/>
    </xf>
    <xf numFmtId="0" fontId="56" fillId="0" borderId="0" xfId="0" applyFont="1" applyAlignment="1">
      <alignment/>
    </xf>
    <xf numFmtId="0" fontId="56" fillId="0" borderId="10" xfId="52" applyFont="1" applyBorder="1" applyAlignment="1">
      <alignment horizontal="center" vertical="center" wrapText="1"/>
      <protection/>
    </xf>
    <xf numFmtId="0" fontId="49" fillId="0" borderId="10" xfId="52" applyFont="1" applyBorder="1" applyAlignment="1">
      <alignment horizontal="center" vertical="center" wrapText="1"/>
      <protection/>
    </xf>
    <xf numFmtId="0" fontId="50" fillId="0" borderId="0" xfId="0" applyFont="1" applyAlignment="1">
      <alignment/>
    </xf>
    <xf numFmtId="0" fontId="50" fillId="0" borderId="0" xfId="52" applyFont="1">
      <alignment/>
      <protection/>
    </xf>
    <xf numFmtId="0" fontId="49" fillId="33" borderId="10" xfId="52" applyFont="1" applyFill="1" applyBorder="1" applyAlignment="1">
      <alignment horizontal="left" vertical="center" wrapText="1"/>
      <protection/>
    </xf>
    <xf numFmtId="0" fontId="53" fillId="0" borderId="10" xfId="52" applyFont="1" applyBorder="1" applyAlignment="1">
      <alignment horizontal="center" vertical="center" wrapText="1"/>
      <protection/>
    </xf>
    <xf numFmtId="0" fontId="49" fillId="0" borderId="10" xfId="52" applyFont="1" applyBorder="1" applyAlignment="1">
      <alignment horizontal="center" vertical="center" wrapText="1"/>
      <protection/>
    </xf>
    <xf numFmtId="0" fontId="53" fillId="0" borderId="10" xfId="52" applyFont="1" applyBorder="1" applyAlignment="1">
      <alignment horizontal="center" vertical="center" wrapText="1"/>
      <protection/>
    </xf>
    <xf numFmtId="0" fontId="56" fillId="0" borderId="10" xfId="52" applyFont="1" applyBorder="1" applyAlignment="1">
      <alignment horizontal="center" vertical="center" wrapText="1"/>
      <protection/>
    </xf>
    <xf numFmtId="0" fontId="49" fillId="33" borderId="10" xfId="52" applyFont="1" applyFill="1" applyBorder="1" applyAlignment="1">
      <alignment vertical="center" wrapText="1"/>
      <protection/>
    </xf>
    <xf numFmtId="0" fontId="56" fillId="0" borderId="10" xfId="52" applyFont="1" applyBorder="1" applyAlignment="1">
      <alignment horizontal="left" vertical="center" wrapText="1"/>
      <protection/>
    </xf>
    <xf numFmtId="0" fontId="56" fillId="0" borderId="10" xfId="52" applyFont="1" applyBorder="1" applyAlignment="1">
      <alignment horizontal="right" vertical="center" wrapText="1"/>
      <protection/>
    </xf>
    <xf numFmtId="1" fontId="49" fillId="0" borderId="10" xfId="53" applyNumberFormat="1" applyFont="1" applyBorder="1">
      <alignment/>
      <protection/>
    </xf>
    <xf numFmtId="3" fontId="49" fillId="33" borderId="10" xfId="52" applyNumberFormat="1" applyFont="1" applyFill="1" applyBorder="1" applyAlignment="1">
      <alignment horizontal="right" vertical="center" wrapText="1"/>
      <protection/>
    </xf>
    <xf numFmtId="1" fontId="49" fillId="33" borderId="10" xfId="52" applyNumberFormat="1" applyFont="1" applyFill="1" applyBorder="1" applyAlignment="1">
      <alignment horizontal="right" vertical="center" wrapText="1"/>
      <protection/>
    </xf>
    <xf numFmtId="0" fontId="49" fillId="33" borderId="0" xfId="0" applyFont="1" applyFill="1" applyAlignment="1">
      <alignment/>
    </xf>
    <xf numFmtId="49" fontId="47" fillId="33" borderId="10" xfId="0" applyNumberFormat="1" applyFont="1" applyFill="1" applyBorder="1" applyAlignment="1">
      <alignment horizontal="center" vertical="center" wrapText="1"/>
    </xf>
    <xf numFmtId="0" fontId="48" fillId="0" borderId="0" xfId="0" applyFont="1" applyAlignment="1">
      <alignment horizontal="left" vertical="center"/>
    </xf>
    <xf numFmtId="0" fontId="47" fillId="0" borderId="0" xfId="0" applyFont="1" applyAlignment="1">
      <alignment horizontal="center" vertical="top" wrapText="1"/>
    </xf>
    <xf numFmtId="0" fontId="48" fillId="0" borderId="0" xfId="0" applyFont="1" applyAlignment="1">
      <alignment horizontal="center" vertical="center" wrapText="1"/>
    </xf>
    <xf numFmtId="0" fontId="48" fillId="0" borderId="0" xfId="0" applyFont="1" applyAlignment="1">
      <alignment horizontal="left" vertical="top" wrapText="1"/>
    </xf>
    <xf numFmtId="0" fontId="47" fillId="0" borderId="0" xfId="0" applyFont="1" applyAlignment="1">
      <alignment horizontal="center" vertical="center" wrapText="1"/>
    </xf>
    <xf numFmtId="0" fontId="48" fillId="0" borderId="11" xfId="0" applyFont="1" applyBorder="1" applyAlignment="1">
      <alignment horizontal="center"/>
    </xf>
    <xf numFmtId="0" fontId="57" fillId="0" borderId="0" xfId="0" applyFont="1" applyAlignment="1">
      <alignment horizontal="center" vertical="center" wrapText="1"/>
    </xf>
    <xf numFmtId="0" fontId="48" fillId="0" borderId="0" xfId="0" applyFont="1" applyAlignment="1">
      <alignment horizontal="left" vertical="center" wrapText="1"/>
    </xf>
    <xf numFmtId="0" fontId="48" fillId="0" borderId="0" xfId="0" applyFont="1" applyAlignment="1">
      <alignment vertical="center" wrapText="1"/>
    </xf>
    <xf numFmtId="0" fontId="0" fillId="0" borderId="0" xfId="0" applyAlignment="1">
      <alignment horizontal="left" vertical="top" wrapText="1"/>
    </xf>
    <xf numFmtId="0" fontId="48" fillId="0" borderId="0" xfId="0" applyFont="1" applyAlignment="1">
      <alignment horizontal="center" vertical="center"/>
    </xf>
    <xf numFmtId="0" fontId="48" fillId="0" borderId="11" xfId="0" applyFont="1" applyBorder="1" applyAlignment="1">
      <alignment horizontal="left" vertical="center" wrapText="1"/>
    </xf>
    <xf numFmtId="0" fontId="55" fillId="0" borderId="0" xfId="0" applyFont="1" applyAlignment="1">
      <alignment horizontal="left" wrapText="1"/>
    </xf>
    <xf numFmtId="0" fontId="50" fillId="0" borderId="0" xfId="0" applyFont="1" applyAlignment="1">
      <alignment horizontal="left" wrapText="1"/>
    </xf>
    <xf numFmtId="0" fontId="54" fillId="0" borderId="12" xfId="0" applyFont="1" applyBorder="1" applyAlignment="1">
      <alignment horizontal="center" vertical="center" wrapText="1"/>
    </xf>
    <xf numFmtId="0" fontId="50" fillId="0" borderId="11" xfId="52" applyFont="1" applyBorder="1" applyAlignment="1">
      <alignment horizontal="center"/>
      <protection/>
    </xf>
    <xf numFmtId="0" fontId="50" fillId="0" borderId="0" xfId="52" applyFont="1" applyAlignment="1">
      <alignment horizontal="left" vertical="center" wrapText="1"/>
      <protection/>
    </xf>
    <xf numFmtId="0" fontId="53" fillId="0" borderId="12" xfId="52" applyFont="1" applyBorder="1" applyAlignment="1">
      <alignment horizontal="center" vertical="center" wrapText="1"/>
      <protection/>
    </xf>
    <xf numFmtId="0" fontId="56" fillId="0" borderId="10" xfId="52" applyFont="1" applyBorder="1" applyAlignment="1">
      <alignment horizontal="center" vertical="center" wrapText="1"/>
      <protection/>
    </xf>
    <xf numFmtId="0" fontId="50" fillId="0" borderId="0" xfId="52" applyFont="1" applyAlignment="1">
      <alignment horizontal="left" vertical="top" wrapText="1"/>
      <protection/>
    </xf>
    <xf numFmtId="0" fontId="50" fillId="33" borderId="0" xfId="52" applyFont="1" applyFill="1" applyAlignment="1">
      <alignment vertical="center" wrapText="1"/>
      <protection/>
    </xf>
    <xf numFmtId="0" fontId="50" fillId="0" borderId="0" xfId="52" applyFont="1" applyAlignment="1">
      <alignment vertical="center" wrapText="1"/>
      <protection/>
    </xf>
    <xf numFmtId="0" fontId="49" fillId="0" borderId="0" xfId="0" applyFont="1" applyBorder="1" applyAlignment="1">
      <alignment vertical="center" wrapText="1"/>
    </xf>
    <xf numFmtId="0" fontId="49" fillId="0" borderId="0" xfId="0" applyFont="1" applyBorder="1" applyAlignment="1">
      <alignment/>
    </xf>
    <xf numFmtId="0" fontId="49" fillId="0" borderId="0" xfId="0" applyFont="1" applyAlignment="1">
      <alignment vertical="top" wrapText="1"/>
    </xf>
    <xf numFmtId="0" fontId="56" fillId="0" borderId="13" xfId="52" applyFont="1" applyBorder="1" applyAlignment="1">
      <alignment horizontal="center" vertical="center" wrapText="1"/>
      <protection/>
    </xf>
    <xf numFmtId="0" fontId="56" fillId="0" borderId="14" xfId="52" applyFont="1" applyBorder="1" applyAlignment="1">
      <alignment horizontal="center" vertical="center" wrapText="1"/>
      <protection/>
    </xf>
    <xf numFmtId="0" fontId="49" fillId="0" borderId="10" xfId="52" applyFont="1" applyBorder="1" applyAlignment="1">
      <alignment horizontal="center" vertical="center" wrapText="1"/>
      <protection/>
    </xf>
    <xf numFmtId="0" fontId="49" fillId="0" borderId="0" xfId="52" applyFont="1" applyAlignment="1">
      <alignment vertical="center" wrapText="1"/>
      <protection/>
    </xf>
    <xf numFmtId="0" fontId="50" fillId="0" borderId="12" xfId="52" applyFont="1" applyBorder="1" applyAlignment="1">
      <alignment horizontal="left" vertical="center" wrapText="1"/>
      <protection/>
    </xf>
    <xf numFmtId="0" fontId="49" fillId="0" borderId="15" xfId="52" applyFont="1" applyBorder="1" applyAlignment="1">
      <alignment horizontal="center" vertical="center" wrapText="1"/>
      <protection/>
    </xf>
    <xf numFmtId="0" fontId="49" fillId="0" borderId="16" xfId="52" applyFont="1" applyBorder="1" applyAlignment="1">
      <alignment horizontal="center" vertical="center" wrapText="1"/>
      <protection/>
    </xf>
    <xf numFmtId="0" fontId="49" fillId="0" borderId="0" xfId="52" applyFont="1" applyAlignment="1">
      <alignment horizontal="center" vertical="center"/>
      <protection/>
    </xf>
    <xf numFmtId="0" fontId="49" fillId="0" borderId="0" xfId="52" applyFont="1" applyAlignment="1">
      <alignment horizontal="left" vertical="center"/>
      <protection/>
    </xf>
    <xf numFmtId="0" fontId="53" fillId="0" borderId="10" xfId="52" applyFont="1" applyBorder="1" applyAlignment="1">
      <alignment horizontal="center" vertical="center" wrapText="1"/>
      <protection/>
    </xf>
    <xf numFmtId="0" fontId="49" fillId="0" borderId="0" xfId="52" applyFont="1" applyAlignment="1">
      <alignment horizontal="left" vertical="top" wrapText="1"/>
      <protection/>
    </xf>
    <xf numFmtId="0" fontId="54" fillId="0" borderId="0" xfId="52" applyFont="1" applyAlignment="1">
      <alignment horizontal="center" vertical="top" wrapText="1"/>
      <protection/>
    </xf>
    <xf numFmtId="0" fontId="50" fillId="0" borderId="11" xfId="52" applyFont="1" applyBorder="1" applyAlignment="1">
      <alignment horizontal="left" wrapText="1"/>
      <protection/>
    </xf>
    <xf numFmtId="0" fontId="50" fillId="0" borderId="0" xfId="52" applyFont="1" applyAlignment="1">
      <alignment horizontal="center" wrapText="1"/>
      <protection/>
    </xf>
    <xf numFmtId="0" fontId="49" fillId="0" borderId="0" xfId="52" applyFont="1" applyAlignment="1">
      <alignment horizontal="center" vertical="top" wrapText="1"/>
      <protection/>
    </xf>
    <xf numFmtId="0" fontId="50" fillId="0" borderId="0" xfId="52" applyFont="1" applyAlignment="1">
      <alignment horizontal="center" vertical="center"/>
      <protection/>
    </xf>
    <xf numFmtId="0" fontId="50" fillId="0" borderId="0" xfId="52" applyFont="1" applyAlignment="1">
      <alignment horizontal="center" vertical="center" wrapText="1"/>
      <protection/>
    </xf>
    <xf numFmtId="0" fontId="50" fillId="0" borderId="0" xfId="0" applyFont="1" applyAlignment="1">
      <alignment horizontal="center" vertical="center" wrapText="1"/>
    </xf>
    <xf numFmtId="0" fontId="49" fillId="33" borderId="0" xfId="52" applyFont="1" applyFill="1" applyAlignment="1">
      <alignmen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5"/>
  <sheetViews>
    <sheetView tabSelected="1" workbookViewId="0" topLeftCell="A61">
      <selection activeCell="B69" sqref="B69"/>
    </sheetView>
  </sheetViews>
  <sheetFormatPr defaultColWidth="9.140625" defaultRowHeight="15"/>
  <cols>
    <col min="1" max="1" width="20.8515625" style="2" customWidth="1"/>
    <col min="2" max="2" width="32.8515625" style="2" customWidth="1"/>
    <col min="3" max="3" width="24.28125" style="2" customWidth="1"/>
    <col min="4" max="4" width="17.421875" style="2" customWidth="1"/>
    <col min="5" max="5" width="10.7109375" style="2" customWidth="1"/>
    <col min="6" max="6" width="13.00390625" style="2" customWidth="1"/>
    <col min="7" max="8" width="10.7109375" style="2" customWidth="1"/>
    <col min="9" max="9" width="12.00390625" style="2" customWidth="1"/>
    <col min="10" max="16384" width="9.140625" style="2" customWidth="1"/>
  </cols>
  <sheetData>
    <row r="1" spans="1:9" ht="14.25" customHeight="1">
      <c r="A1" s="7"/>
      <c r="B1" s="7"/>
      <c r="C1" s="7"/>
      <c r="D1" s="7"/>
      <c r="E1" s="7"/>
      <c r="F1" s="77" t="s">
        <v>0</v>
      </c>
      <c r="G1" s="77"/>
      <c r="H1" s="77"/>
      <c r="I1" s="77"/>
    </row>
    <row r="2" spans="1:9" ht="14.25" customHeight="1">
      <c r="A2" s="7"/>
      <c r="B2" s="7"/>
      <c r="C2" s="7"/>
      <c r="D2" s="7"/>
      <c r="E2" s="7"/>
      <c r="F2" s="77" t="s">
        <v>2</v>
      </c>
      <c r="G2" s="77"/>
      <c r="H2" s="77"/>
      <c r="I2" s="77"/>
    </row>
    <row r="3" spans="1:9" ht="14.25" customHeight="1">
      <c r="A3" s="7"/>
      <c r="B3" s="7"/>
      <c r="C3" s="7"/>
      <c r="D3" s="7"/>
      <c r="E3" s="7"/>
      <c r="F3" s="77" t="s">
        <v>3</v>
      </c>
      <c r="G3" s="77"/>
      <c r="H3" s="77"/>
      <c r="I3" s="77"/>
    </row>
    <row r="4" spans="1:9" ht="14.25" customHeight="1">
      <c r="A4" s="7"/>
      <c r="B4" s="7"/>
      <c r="C4" s="7"/>
      <c r="D4" s="7"/>
      <c r="E4" s="7"/>
      <c r="F4" s="77" t="s">
        <v>4</v>
      </c>
      <c r="G4" s="77"/>
      <c r="H4" s="77"/>
      <c r="I4" s="77"/>
    </row>
    <row r="5" spans="1:9" ht="14.25" customHeight="1">
      <c r="A5" s="7"/>
      <c r="B5" s="7"/>
      <c r="C5" s="7"/>
      <c r="D5" s="7"/>
      <c r="E5" s="7"/>
      <c r="F5" s="77" t="s">
        <v>5</v>
      </c>
      <c r="G5" s="77"/>
      <c r="H5" s="77"/>
      <c r="I5" s="77"/>
    </row>
    <row r="6" spans="1:9" ht="12.75">
      <c r="A6" s="87" t="s">
        <v>169</v>
      </c>
      <c r="B6" s="87"/>
      <c r="C6" s="87"/>
      <c r="D6" s="87"/>
      <c r="E6" s="87"/>
      <c r="F6" s="87"/>
      <c r="G6" s="87"/>
      <c r="H6" s="87"/>
      <c r="I6" s="87"/>
    </row>
    <row r="7" spans="1:9" ht="12.75" customHeight="1">
      <c r="A7" s="88" t="s">
        <v>210</v>
      </c>
      <c r="B7" s="88"/>
      <c r="C7" s="88"/>
      <c r="D7" s="88"/>
      <c r="E7" s="88"/>
      <c r="F7" s="88"/>
      <c r="G7" s="88"/>
      <c r="H7" s="39" t="s">
        <v>17</v>
      </c>
      <c r="I7" s="40" t="s">
        <v>18</v>
      </c>
    </row>
    <row r="8" spans="1:9" ht="33" customHeight="1">
      <c r="A8" s="78" t="s">
        <v>6</v>
      </c>
      <c r="B8" s="78"/>
      <c r="C8" s="78"/>
      <c r="D8" s="78"/>
      <c r="E8" s="78"/>
      <c r="F8" s="78"/>
      <c r="G8" s="78"/>
      <c r="H8" s="83" t="s">
        <v>13</v>
      </c>
      <c r="I8" s="83"/>
    </row>
    <row r="9" spans="1:9" ht="12.75">
      <c r="A9" s="80" t="s">
        <v>212</v>
      </c>
      <c r="B9" s="80"/>
      <c r="C9" s="80"/>
      <c r="D9" s="80"/>
      <c r="E9" s="80"/>
      <c r="F9" s="80"/>
      <c r="G9" s="80"/>
      <c r="H9" s="80"/>
      <c r="I9" s="80"/>
    </row>
    <row r="10" spans="1:9" ht="15">
      <c r="A10" s="80"/>
      <c r="B10" s="86"/>
      <c r="C10" s="86"/>
      <c r="D10" s="86"/>
      <c r="E10" s="86"/>
      <c r="F10" s="86"/>
      <c r="G10" s="86"/>
      <c r="H10" s="86"/>
      <c r="I10" s="86"/>
    </row>
    <row r="11" spans="1:9" ht="29.25" customHeight="1">
      <c r="A11" s="80" t="s">
        <v>168</v>
      </c>
      <c r="B11" s="80"/>
      <c r="C11" s="80"/>
      <c r="D11" s="80"/>
      <c r="E11" s="80"/>
      <c r="F11" s="80"/>
      <c r="G11" s="80"/>
      <c r="H11" s="80"/>
      <c r="I11" s="80"/>
    </row>
    <row r="12" spans="1:2" ht="12.75">
      <c r="A12" s="85" t="s">
        <v>7</v>
      </c>
      <c r="B12" s="85"/>
    </row>
    <row r="13" spans="1:9" ht="94.5" customHeight="1">
      <c r="A13" s="41" t="s">
        <v>14</v>
      </c>
      <c r="B13" s="41" t="s">
        <v>15</v>
      </c>
      <c r="C13" s="41" t="s">
        <v>8</v>
      </c>
      <c r="D13" s="41" t="s">
        <v>16</v>
      </c>
      <c r="E13" s="41" t="s">
        <v>20</v>
      </c>
      <c r="F13" s="41" t="s">
        <v>21</v>
      </c>
      <c r="G13" s="41" t="s">
        <v>22</v>
      </c>
      <c r="H13" s="41" t="s">
        <v>23</v>
      </c>
      <c r="I13" s="41" t="s">
        <v>24</v>
      </c>
    </row>
    <row r="14" spans="1:9" ht="12.75">
      <c r="A14" s="41">
        <v>1</v>
      </c>
      <c r="B14" s="41">
        <v>2</v>
      </c>
      <c r="C14" s="41">
        <v>3</v>
      </c>
      <c r="D14" s="41">
        <v>4</v>
      </c>
      <c r="E14" s="41">
        <v>5</v>
      </c>
      <c r="F14" s="41">
        <v>6</v>
      </c>
      <c r="G14" s="41">
        <v>7</v>
      </c>
      <c r="H14" s="41">
        <v>8</v>
      </c>
      <c r="I14" s="41">
        <v>9</v>
      </c>
    </row>
    <row r="15" spans="1:9" ht="50.25" customHeight="1">
      <c r="A15" s="38">
        <v>3710160</v>
      </c>
      <c r="B15" s="5" t="s">
        <v>213</v>
      </c>
      <c r="C15" s="5" t="s">
        <v>31</v>
      </c>
      <c r="D15" s="76" t="s">
        <v>204</v>
      </c>
      <c r="E15" s="10">
        <f>'форма 2'!C55</f>
        <v>2478948</v>
      </c>
      <c r="F15" s="10">
        <f>'форма 2'!G55</f>
        <v>3309402</v>
      </c>
      <c r="G15" s="10">
        <f>'форма 2'!K55</f>
        <v>3714773</v>
      </c>
      <c r="H15" s="10">
        <f>'форма 2'!C76</f>
        <v>3924469.2979999995</v>
      </c>
      <c r="I15" s="10">
        <f>'форма 2'!G76</f>
        <v>4121917.8251299993</v>
      </c>
    </row>
    <row r="16" spans="1:9" ht="12.75">
      <c r="A16" s="5"/>
      <c r="B16" s="38" t="s">
        <v>1</v>
      </c>
      <c r="C16" s="5"/>
      <c r="D16" s="5"/>
      <c r="E16" s="10">
        <f>E15</f>
        <v>2478948</v>
      </c>
      <c r="F16" s="10">
        <f>F15</f>
        <v>3309402</v>
      </c>
      <c r="G16" s="10">
        <f>G15</f>
        <v>3714773</v>
      </c>
      <c r="H16" s="10">
        <f>H15</f>
        <v>3924469.2979999995</v>
      </c>
      <c r="I16" s="10">
        <f>I15</f>
        <v>4121917.8251299993</v>
      </c>
    </row>
    <row r="17" ht="6.75" customHeight="1">
      <c r="H17" s="9"/>
    </row>
    <row r="18" spans="1:9" ht="25.5" customHeight="1">
      <c r="A18" s="84" t="s">
        <v>25</v>
      </c>
      <c r="B18" s="84"/>
      <c r="C18" s="84"/>
      <c r="D18" s="84"/>
      <c r="E18" s="84"/>
      <c r="F18" s="84"/>
      <c r="G18" s="84"/>
      <c r="H18" s="84"/>
      <c r="I18" s="84"/>
    </row>
    <row r="19" spans="1:9" ht="12.75">
      <c r="A19" s="3" t="s">
        <v>7</v>
      </c>
      <c r="B19" s="7"/>
      <c r="C19" s="7"/>
      <c r="D19" s="7"/>
      <c r="E19" s="7"/>
      <c r="F19" s="7"/>
      <c r="G19" s="7"/>
      <c r="H19" s="7"/>
      <c r="I19" s="7"/>
    </row>
    <row r="20" spans="1:9" ht="2.25" customHeight="1">
      <c r="A20" s="7"/>
      <c r="B20" s="7"/>
      <c r="C20" s="7"/>
      <c r="D20" s="7"/>
      <c r="E20" s="7"/>
      <c r="F20" s="7"/>
      <c r="G20" s="7"/>
      <c r="H20" s="7"/>
      <c r="I20" s="7"/>
    </row>
    <row r="21" spans="1:9" ht="50.25" customHeight="1">
      <c r="A21" s="41" t="s">
        <v>14</v>
      </c>
      <c r="B21" s="41" t="s">
        <v>15</v>
      </c>
      <c r="C21" s="41" t="s">
        <v>8</v>
      </c>
      <c r="D21" s="41" t="s">
        <v>16</v>
      </c>
      <c r="E21" s="41" t="s">
        <v>26</v>
      </c>
      <c r="F21" s="41" t="s">
        <v>21</v>
      </c>
      <c r="G21" s="41" t="s">
        <v>27</v>
      </c>
      <c r="H21" s="41" t="s">
        <v>28</v>
      </c>
      <c r="I21" s="41" t="s">
        <v>29</v>
      </c>
    </row>
    <row r="22" spans="1:9" ht="12.75">
      <c r="A22" s="41">
        <v>1</v>
      </c>
      <c r="B22" s="41">
        <v>2</v>
      </c>
      <c r="C22" s="41">
        <v>3</v>
      </c>
      <c r="D22" s="41">
        <v>4</v>
      </c>
      <c r="E22" s="41">
        <v>5</v>
      </c>
      <c r="F22" s="41">
        <v>6</v>
      </c>
      <c r="G22" s="41">
        <v>7</v>
      </c>
      <c r="H22" s="41">
        <v>8</v>
      </c>
      <c r="I22" s="41">
        <v>9</v>
      </c>
    </row>
    <row r="23" spans="1:9" ht="51.75" customHeight="1">
      <c r="A23" s="38">
        <v>3710160</v>
      </c>
      <c r="B23" s="5" t="s">
        <v>213</v>
      </c>
      <c r="C23" s="5" t="s">
        <v>32</v>
      </c>
      <c r="D23" s="76" t="s">
        <v>204</v>
      </c>
      <c r="E23" s="10">
        <f>'форма 2'!D55</f>
        <v>41495</v>
      </c>
      <c r="F23" s="10">
        <v>0</v>
      </c>
      <c r="G23" s="10">
        <v>0</v>
      </c>
      <c r="H23" s="10">
        <v>0</v>
      </c>
      <c r="I23" s="10">
        <v>0</v>
      </c>
    </row>
    <row r="24" spans="1:9" ht="12.75">
      <c r="A24" s="5"/>
      <c r="B24" s="38" t="s">
        <v>1</v>
      </c>
      <c r="C24" s="5"/>
      <c r="D24" s="5"/>
      <c r="E24" s="10">
        <f>E23</f>
        <v>41495</v>
      </c>
      <c r="F24" s="10">
        <v>0</v>
      </c>
      <c r="G24" s="10">
        <v>0</v>
      </c>
      <c r="H24" s="10">
        <v>0</v>
      </c>
      <c r="I24" s="10">
        <v>0</v>
      </c>
    </row>
    <row r="25" ht="6" customHeight="1"/>
    <row r="26" spans="1:9" ht="7.5" customHeight="1">
      <c r="A26" s="7"/>
      <c r="B26" s="7"/>
      <c r="C26" s="7"/>
      <c r="D26" s="7"/>
      <c r="E26" s="7"/>
      <c r="F26" s="7"/>
      <c r="G26" s="7"/>
      <c r="H26" s="7"/>
      <c r="I26" s="7"/>
    </row>
    <row r="27" spans="1:9" ht="12.75" customHeight="1">
      <c r="A27" s="84" t="s">
        <v>9</v>
      </c>
      <c r="B27" s="84"/>
      <c r="C27" s="6"/>
      <c r="D27" s="8"/>
      <c r="E27" s="7"/>
      <c r="F27" s="7"/>
      <c r="G27" s="82" t="s">
        <v>19</v>
      </c>
      <c r="H27" s="82"/>
      <c r="I27" s="82"/>
    </row>
    <row r="28" spans="1:9" ht="15" customHeight="1">
      <c r="A28" s="55"/>
      <c r="D28" s="56" t="s">
        <v>10</v>
      </c>
      <c r="G28" s="81" t="s">
        <v>11</v>
      </c>
      <c r="H28" s="81"/>
      <c r="I28" s="81"/>
    </row>
    <row r="29" spans="1:9" ht="27" customHeight="1">
      <c r="A29" s="89" t="s">
        <v>12</v>
      </c>
      <c r="B29" s="89"/>
      <c r="C29" s="6"/>
      <c r="D29" s="8"/>
      <c r="E29" s="7"/>
      <c r="F29" s="7"/>
      <c r="G29" s="82" t="s">
        <v>30</v>
      </c>
      <c r="H29" s="82"/>
      <c r="I29" s="82"/>
    </row>
    <row r="30" spans="1:9" ht="15" customHeight="1">
      <c r="A30" s="55"/>
      <c r="D30" s="56" t="s">
        <v>10</v>
      </c>
      <c r="G30" s="81" t="s">
        <v>11</v>
      </c>
      <c r="H30" s="81"/>
      <c r="I30" s="81"/>
    </row>
    <row r="33" ht="12.75">
      <c r="A33" s="1"/>
    </row>
    <row r="34" spans="1:2" ht="12.75">
      <c r="A34" s="4"/>
      <c r="B34" s="79"/>
    </row>
    <row r="35" spans="1:2" ht="12.75">
      <c r="A35" s="4"/>
      <c r="B35" s="79"/>
    </row>
  </sheetData>
  <sheetProtection/>
  <mergeCells count="21">
    <mergeCell ref="G30:I30"/>
    <mergeCell ref="A6:I6"/>
    <mergeCell ref="A7:G7"/>
    <mergeCell ref="A27:B27"/>
    <mergeCell ref="A29:B29"/>
    <mergeCell ref="B34:B35"/>
    <mergeCell ref="A11:I11"/>
    <mergeCell ref="A9:I9"/>
    <mergeCell ref="G28:I28"/>
    <mergeCell ref="G29:I29"/>
    <mergeCell ref="H8:I8"/>
    <mergeCell ref="A18:I18"/>
    <mergeCell ref="G27:I27"/>
    <mergeCell ref="A12:B12"/>
    <mergeCell ref="A10:I10"/>
    <mergeCell ref="F1:I1"/>
    <mergeCell ref="F2:I2"/>
    <mergeCell ref="F3:I3"/>
    <mergeCell ref="F4:I4"/>
    <mergeCell ref="F5:I5"/>
    <mergeCell ref="A8:G8"/>
  </mergeCells>
  <printOptions/>
  <pageMargins left="0.46" right="0.15748031496062992" top="0.984251968503937" bottom="0.15748031496062992" header="0.31496062992125984" footer="0.1968503937007874"/>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X239"/>
  <sheetViews>
    <sheetView view="pageBreakPreview" zoomScale="55" zoomScaleNormal="55" zoomScaleSheetLayoutView="55" zoomScalePageLayoutView="0" workbookViewId="0" topLeftCell="A1">
      <selection activeCell="N35" sqref="N35"/>
    </sheetView>
  </sheetViews>
  <sheetFormatPr defaultColWidth="19.57421875" defaultRowHeight="15"/>
  <cols>
    <col min="1" max="1" width="26.421875" style="12" customWidth="1"/>
    <col min="2" max="2" width="72.421875" style="12" customWidth="1"/>
    <col min="3" max="3" width="19.57421875" style="12" customWidth="1"/>
    <col min="4" max="4" width="22.28125" style="12" customWidth="1"/>
    <col min="5" max="11" width="19.57421875" style="12" customWidth="1"/>
    <col min="12" max="12" width="17.7109375" style="12" customWidth="1"/>
    <col min="13" max="13" width="17.140625" style="12" customWidth="1"/>
    <col min="14" max="14" width="17.8515625" style="12" customWidth="1"/>
    <col min="15" max="15" width="14.7109375" style="12" customWidth="1"/>
    <col min="16" max="16" width="15.140625" style="12" customWidth="1"/>
    <col min="17" max="16384" width="19.57421875" style="12" customWidth="1"/>
  </cols>
  <sheetData>
    <row r="1" spans="1:16" ht="26.25" customHeight="1">
      <c r="A1" s="11"/>
      <c r="B1" s="11"/>
      <c r="C1" s="11"/>
      <c r="D1" s="11"/>
      <c r="E1" s="11"/>
      <c r="F1" s="11"/>
      <c r="G1" s="11"/>
      <c r="H1" s="11"/>
      <c r="I1" s="11"/>
      <c r="J1" s="11"/>
      <c r="K1" s="11"/>
      <c r="L1" s="11"/>
      <c r="M1" s="109" t="s">
        <v>0</v>
      </c>
      <c r="N1" s="109"/>
      <c r="O1" s="109"/>
      <c r="P1" s="109"/>
    </row>
    <row r="2" spans="1:16" ht="26.25" customHeight="1">
      <c r="A2" s="11"/>
      <c r="B2" s="11"/>
      <c r="C2" s="11"/>
      <c r="D2" s="11"/>
      <c r="E2" s="11"/>
      <c r="F2" s="11"/>
      <c r="G2" s="11"/>
      <c r="H2" s="11"/>
      <c r="I2" s="11"/>
      <c r="J2" s="11"/>
      <c r="K2" s="11"/>
      <c r="L2" s="11"/>
      <c r="M2" s="110" t="s">
        <v>2</v>
      </c>
      <c r="N2" s="110"/>
      <c r="O2" s="110"/>
      <c r="P2" s="110"/>
    </row>
    <row r="3" spans="1:16" ht="26.25" customHeight="1">
      <c r="A3" s="11"/>
      <c r="B3" s="11"/>
      <c r="C3" s="11"/>
      <c r="D3" s="11"/>
      <c r="E3" s="11"/>
      <c r="F3" s="11"/>
      <c r="G3" s="11"/>
      <c r="H3" s="11"/>
      <c r="I3" s="11"/>
      <c r="J3" s="11"/>
      <c r="K3" s="11"/>
      <c r="L3" s="11"/>
      <c r="M3" s="110" t="s">
        <v>3</v>
      </c>
      <c r="N3" s="110"/>
      <c r="O3" s="110"/>
      <c r="P3" s="110"/>
    </row>
    <row r="4" spans="1:16" ht="26.25" customHeight="1">
      <c r="A4" s="11"/>
      <c r="B4" s="11"/>
      <c r="C4" s="11"/>
      <c r="D4" s="11"/>
      <c r="E4" s="11"/>
      <c r="F4" s="11"/>
      <c r="G4" s="11"/>
      <c r="H4" s="11"/>
      <c r="I4" s="11"/>
      <c r="J4" s="11"/>
      <c r="K4" s="11"/>
      <c r="L4" s="11"/>
      <c r="M4" s="110" t="s">
        <v>4</v>
      </c>
      <c r="N4" s="110"/>
      <c r="O4" s="110"/>
      <c r="P4" s="110"/>
    </row>
    <row r="5" spans="1:16" ht="26.25" customHeight="1">
      <c r="A5" s="11"/>
      <c r="B5" s="11"/>
      <c r="C5" s="11"/>
      <c r="D5" s="11"/>
      <c r="E5" s="11"/>
      <c r="F5" s="11"/>
      <c r="G5" s="11"/>
      <c r="H5" s="11"/>
      <c r="I5" s="11"/>
      <c r="J5" s="11"/>
      <c r="K5" s="11"/>
      <c r="L5" s="11"/>
      <c r="M5" s="110" t="s">
        <v>5</v>
      </c>
      <c r="N5" s="110"/>
      <c r="O5" s="110"/>
      <c r="P5" s="110"/>
    </row>
    <row r="6" spans="1:16" ht="30" customHeight="1">
      <c r="A6" s="117" t="s">
        <v>33</v>
      </c>
      <c r="B6" s="117"/>
      <c r="C6" s="117"/>
      <c r="D6" s="117"/>
      <c r="E6" s="117"/>
      <c r="F6" s="117"/>
      <c r="G6" s="117"/>
      <c r="H6" s="117"/>
      <c r="I6" s="117"/>
      <c r="J6" s="117"/>
      <c r="K6" s="117"/>
      <c r="L6" s="117"/>
      <c r="M6" s="117"/>
      <c r="N6" s="117"/>
      <c r="O6" s="117"/>
      <c r="P6" s="117"/>
    </row>
    <row r="7" spans="1:16" ht="33.75" customHeight="1">
      <c r="A7" s="114" t="s">
        <v>34</v>
      </c>
      <c r="B7" s="114"/>
      <c r="C7" s="114"/>
      <c r="D7" s="114"/>
      <c r="E7" s="114"/>
      <c r="F7" s="114"/>
      <c r="G7" s="114"/>
      <c r="H7" s="114"/>
      <c r="I7" s="114"/>
      <c r="J7" s="114"/>
      <c r="K7" s="114"/>
      <c r="L7" s="114"/>
      <c r="M7" s="114"/>
      <c r="N7" s="114"/>
      <c r="O7" s="118" t="s">
        <v>35</v>
      </c>
      <c r="P7" s="118"/>
    </row>
    <row r="8" spans="1:16" ht="45" customHeight="1">
      <c r="A8" s="112" t="s">
        <v>36</v>
      </c>
      <c r="B8" s="112"/>
      <c r="C8" s="112"/>
      <c r="D8" s="112"/>
      <c r="E8" s="112"/>
      <c r="F8" s="112"/>
      <c r="G8" s="112"/>
      <c r="H8" s="112"/>
      <c r="I8" s="112"/>
      <c r="J8" s="112"/>
      <c r="K8" s="112"/>
      <c r="L8" s="112"/>
      <c r="M8" s="112"/>
      <c r="N8" s="112"/>
      <c r="O8" s="113" t="s">
        <v>13</v>
      </c>
      <c r="P8" s="113"/>
    </row>
    <row r="9" spans="1:16" ht="30" customHeight="1">
      <c r="A9" s="114" t="s">
        <v>37</v>
      </c>
      <c r="B9" s="114"/>
      <c r="C9" s="114"/>
      <c r="D9" s="114"/>
      <c r="E9" s="114"/>
      <c r="F9" s="114"/>
      <c r="G9" s="114"/>
      <c r="H9" s="114"/>
      <c r="I9" s="114"/>
      <c r="J9" s="114"/>
      <c r="K9" s="114"/>
      <c r="L9" s="114"/>
      <c r="M9" s="114"/>
      <c r="N9" s="114"/>
      <c r="O9" s="119" t="s">
        <v>176</v>
      </c>
      <c r="P9" s="119"/>
    </row>
    <row r="10" spans="1:16" ht="42.75" customHeight="1">
      <c r="A10" s="112" t="s">
        <v>38</v>
      </c>
      <c r="B10" s="112"/>
      <c r="C10" s="112"/>
      <c r="D10" s="112"/>
      <c r="E10" s="112"/>
      <c r="F10" s="112"/>
      <c r="G10" s="112"/>
      <c r="H10" s="112"/>
      <c r="I10" s="112"/>
      <c r="J10" s="112"/>
      <c r="K10" s="112"/>
      <c r="L10" s="112"/>
      <c r="M10" s="112"/>
      <c r="N10" s="112"/>
      <c r="O10" s="113" t="s">
        <v>39</v>
      </c>
      <c r="P10" s="113"/>
    </row>
    <row r="11" spans="1:16" ht="30" customHeight="1">
      <c r="A11" s="114" t="s">
        <v>40</v>
      </c>
      <c r="B11" s="114"/>
      <c r="C11" s="114"/>
      <c r="D11" s="114"/>
      <c r="E11" s="114"/>
      <c r="F11" s="114"/>
      <c r="G11" s="114"/>
      <c r="H11" s="114"/>
      <c r="I11" s="114"/>
      <c r="J11" s="114"/>
      <c r="K11" s="114"/>
      <c r="L11" s="114"/>
      <c r="M11" s="115" t="s">
        <v>41</v>
      </c>
      <c r="N11" s="115"/>
      <c r="O11" s="115"/>
      <c r="P11" s="115"/>
    </row>
    <row r="12" spans="1:16" ht="30" customHeight="1">
      <c r="A12" s="116" t="s">
        <v>42</v>
      </c>
      <c r="B12" s="116"/>
      <c r="C12" s="116"/>
      <c r="D12" s="116"/>
      <c r="E12" s="116"/>
      <c r="F12" s="116"/>
      <c r="G12" s="116"/>
      <c r="H12" s="116"/>
      <c r="I12" s="116"/>
      <c r="J12" s="116"/>
      <c r="K12" s="116"/>
      <c r="L12" s="116"/>
      <c r="M12" s="113" t="s">
        <v>43</v>
      </c>
      <c r="N12" s="113"/>
      <c r="O12" s="113"/>
      <c r="P12" s="113"/>
    </row>
    <row r="13" spans="1:16" ht="30" customHeight="1">
      <c r="A13" s="98" t="s">
        <v>44</v>
      </c>
      <c r="B13" s="98"/>
      <c r="C13" s="98"/>
      <c r="D13" s="98"/>
      <c r="E13" s="98"/>
      <c r="F13" s="98"/>
      <c r="G13" s="98"/>
      <c r="H13" s="98"/>
      <c r="I13" s="98"/>
      <c r="J13" s="98"/>
      <c r="K13" s="98"/>
      <c r="L13" s="98"/>
      <c r="M13" s="98"/>
      <c r="N13" s="98"/>
      <c r="O13" s="98"/>
      <c r="P13" s="98"/>
    </row>
    <row r="14" spans="1:16" ht="31.5" customHeight="1">
      <c r="A14" s="98" t="s">
        <v>215</v>
      </c>
      <c r="B14" s="98"/>
      <c r="C14" s="98"/>
      <c r="D14" s="98"/>
      <c r="E14" s="98"/>
      <c r="F14" s="98"/>
      <c r="G14" s="98"/>
      <c r="H14" s="98"/>
      <c r="I14" s="98"/>
      <c r="J14" s="98"/>
      <c r="K14" s="98"/>
      <c r="L14" s="98"/>
      <c r="M14" s="98"/>
      <c r="N14" s="98"/>
      <c r="O14" s="98"/>
      <c r="P14" s="98"/>
    </row>
    <row r="15" spans="1:16" ht="30" customHeight="1">
      <c r="A15" s="98" t="s">
        <v>214</v>
      </c>
      <c r="B15" s="98"/>
      <c r="C15" s="98"/>
      <c r="D15" s="98"/>
      <c r="E15" s="98"/>
      <c r="F15" s="98"/>
      <c r="G15" s="98"/>
      <c r="H15" s="98"/>
      <c r="I15" s="98"/>
      <c r="J15" s="98"/>
      <c r="K15" s="98"/>
      <c r="L15" s="98"/>
      <c r="M15" s="98"/>
      <c r="N15" s="98"/>
      <c r="O15" s="98"/>
      <c r="P15" s="98"/>
    </row>
    <row r="16" spans="1:16" ht="89.25" customHeight="1">
      <c r="A16" s="98" t="s">
        <v>211</v>
      </c>
      <c r="B16" s="98"/>
      <c r="C16" s="98"/>
      <c r="D16" s="98"/>
      <c r="E16" s="98"/>
      <c r="F16" s="98"/>
      <c r="G16" s="98"/>
      <c r="H16" s="98"/>
      <c r="I16" s="98"/>
      <c r="J16" s="98"/>
      <c r="K16" s="98"/>
      <c r="L16" s="98"/>
      <c r="M16" s="98"/>
      <c r="N16" s="98"/>
      <c r="O16" s="98"/>
      <c r="P16" s="98"/>
    </row>
    <row r="17" spans="1:16" ht="28.5" customHeight="1">
      <c r="A17" s="98" t="s">
        <v>45</v>
      </c>
      <c r="B17" s="98"/>
      <c r="C17" s="98"/>
      <c r="D17" s="98"/>
      <c r="E17" s="98"/>
      <c r="F17" s="98"/>
      <c r="G17" s="98"/>
      <c r="H17" s="98"/>
      <c r="I17" s="98"/>
      <c r="J17" s="98"/>
      <c r="K17" s="98"/>
      <c r="L17" s="98"/>
      <c r="M17" s="98"/>
      <c r="N17" s="98"/>
      <c r="O17" s="98"/>
      <c r="P17" s="98"/>
    </row>
    <row r="18" spans="1:16" ht="28.5" customHeight="1">
      <c r="A18" s="98" t="s">
        <v>205</v>
      </c>
      <c r="B18" s="98"/>
      <c r="C18" s="98"/>
      <c r="D18" s="98"/>
      <c r="E18" s="98"/>
      <c r="F18" s="98"/>
      <c r="G18" s="98"/>
      <c r="H18" s="98"/>
      <c r="I18" s="98"/>
      <c r="J18" s="98"/>
      <c r="K18" s="98"/>
      <c r="L18" s="98"/>
      <c r="M18" s="98"/>
      <c r="N18" s="98"/>
      <c r="O18" s="98"/>
      <c r="P18" s="98"/>
    </row>
    <row r="19" spans="1:16" ht="20.25">
      <c r="A19" s="105" t="s">
        <v>7</v>
      </c>
      <c r="B19" s="105"/>
      <c r="C19" s="11"/>
      <c r="D19" s="11"/>
      <c r="E19" s="11"/>
      <c r="F19" s="11"/>
      <c r="G19" s="11"/>
      <c r="H19" s="11"/>
      <c r="I19" s="11"/>
      <c r="J19" s="11"/>
      <c r="K19" s="11"/>
      <c r="L19" s="11"/>
      <c r="M19" s="11"/>
      <c r="N19" s="11"/>
      <c r="O19" s="11"/>
      <c r="P19" s="11"/>
    </row>
    <row r="20" spans="1:16" ht="20.25">
      <c r="A20" s="104" t="s">
        <v>46</v>
      </c>
      <c r="B20" s="104" t="s">
        <v>47</v>
      </c>
      <c r="C20" s="104" t="s">
        <v>48</v>
      </c>
      <c r="D20" s="104"/>
      <c r="E20" s="104"/>
      <c r="F20" s="104"/>
      <c r="G20" s="104" t="s">
        <v>49</v>
      </c>
      <c r="H20" s="104"/>
      <c r="I20" s="104"/>
      <c r="J20" s="104"/>
      <c r="K20" s="104" t="s">
        <v>50</v>
      </c>
      <c r="L20" s="104"/>
      <c r="M20" s="104"/>
      <c r="N20" s="104"/>
      <c r="O20" s="11"/>
      <c r="P20" s="11"/>
    </row>
    <row r="21" spans="1:16" ht="82.5" customHeight="1">
      <c r="A21" s="104"/>
      <c r="B21" s="104"/>
      <c r="C21" s="14" t="s">
        <v>51</v>
      </c>
      <c r="D21" s="14" t="s">
        <v>52</v>
      </c>
      <c r="E21" s="14" t="s">
        <v>53</v>
      </c>
      <c r="F21" s="14" t="s">
        <v>54</v>
      </c>
      <c r="G21" s="14" t="s">
        <v>51</v>
      </c>
      <c r="H21" s="14" t="s">
        <v>52</v>
      </c>
      <c r="I21" s="14" t="s">
        <v>53</v>
      </c>
      <c r="J21" s="14" t="s">
        <v>55</v>
      </c>
      <c r="K21" s="14" t="s">
        <v>51</v>
      </c>
      <c r="L21" s="14" t="s">
        <v>52</v>
      </c>
      <c r="M21" s="14" t="s">
        <v>53</v>
      </c>
      <c r="N21" s="14" t="s">
        <v>56</v>
      </c>
      <c r="O21" s="11"/>
      <c r="P21" s="11"/>
    </row>
    <row r="22" spans="1:16" ht="20.25">
      <c r="A22" s="14">
        <v>1</v>
      </c>
      <c r="B22" s="14">
        <v>2</v>
      </c>
      <c r="C22" s="14">
        <v>3</v>
      </c>
      <c r="D22" s="14">
        <v>4</v>
      </c>
      <c r="E22" s="14">
        <v>5</v>
      </c>
      <c r="F22" s="14">
        <v>6</v>
      </c>
      <c r="G22" s="14">
        <v>7</v>
      </c>
      <c r="H22" s="14">
        <v>8</v>
      </c>
      <c r="I22" s="14">
        <v>9</v>
      </c>
      <c r="J22" s="14">
        <v>10</v>
      </c>
      <c r="K22" s="14">
        <v>11</v>
      </c>
      <c r="L22" s="14">
        <v>12</v>
      </c>
      <c r="M22" s="14">
        <v>13</v>
      </c>
      <c r="N22" s="14">
        <v>14</v>
      </c>
      <c r="O22" s="11"/>
      <c r="P22" s="11"/>
    </row>
    <row r="23" spans="1:16" ht="20.25">
      <c r="A23" s="14"/>
      <c r="B23" s="15" t="s">
        <v>57</v>
      </c>
      <c r="C23" s="16">
        <f>C55</f>
        <v>2478948</v>
      </c>
      <c r="D23" s="16" t="s">
        <v>58</v>
      </c>
      <c r="E23" s="16" t="s">
        <v>58</v>
      </c>
      <c r="F23" s="16">
        <f>C23</f>
        <v>2478948</v>
      </c>
      <c r="G23" s="16">
        <f>G55</f>
        <v>3309402</v>
      </c>
      <c r="H23" s="16" t="s">
        <v>58</v>
      </c>
      <c r="I23" s="16" t="s">
        <v>58</v>
      </c>
      <c r="J23" s="16">
        <f>G23</f>
        <v>3309402</v>
      </c>
      <c r="K23" s="16">
        <f>K55</f>
        <v>3714773</v>
      </c>
      <c r="L23" s="16" t="s">
        <v>58</v>
      </c>
      <c r="M23" s="16" t="s">
        <v>58</v>
      </c>
      <c r="N23" s="16">
        <f>K23</f>
        <v>3714773</v>
      </c>
      <c r="O23" s="11"/>
      <c r="P23" s="11"/>
    </row>
    <row r="24" spans="1:16" ht="45.75" customHeight="1">
      <c r="A24" s="14" t="s">
        <v>59</v>
      </c>
      <c r="B24" s="17" t="s">
        <v>170</v>
      </c>
      <c r="C24" s="18" t="s">
        <v>58</v>
      </c>
      <c r="D24" s="18">
        <v>10095</v>
      </c>
      <c r="E24" s="18">
        <v>0</v>
      </c>
      <c r="F24" s="18">
        <f>D24</f>
        <v>10095</v>
      </c>
      <c r="G24" s="18" t="s">
        <v>58</v>
      </c>
      <c r="H24" s="18">
        <v>0</v>
      </c>
      <c r="I24" s="18">
        <v>0</v>
      </c>
      <c r="J24" s="18">
        <v>0</v>
      </c>
      <c r="K24" s="18" t="s">
        <v>58</v>
      </c>
      <c r="L24" s="18">
        <v>0</v>
      </c>
      <c r="M24" s="18">
        <v>0</v>
      </c>
      <c r="N24" s="18">
        <v>0</v>
      </c>
      <c r="O24" s="11"/>
      <c r="P24" s="11"/>
    </row>
    <row r="25" spans="1:16" ht="47.25" customHeight="1">
      <c r="A25" s="14">
        <v>25020100</v>
      </c>
      <c r="B25" s="17" t="s">
        <v>60</v>
      </c>
      <c r="C25" s="18" t="s">
        <v>58</v>
      </c>
      <c r="D25" s="18">
        <v>10095</v>
      </c>
      <c r="E25" s="18">
        <v>0</v>
      </c>
      <c r="F25" s="18">
        <f>D25</f>
        <v>10095</v>
      </c>
      <c r="G25" s="18">
        <v>0</v>
      </c>
      <c r="H25" s="18">
        <v>0</v>
      </c>
      <c r="I25" s="18">
        <v>0</v>
      </c>
      <c r="J25" s="18">
        <v>0</v>
      </c>
      <c r="K25" s="18">
        <v>0</v>
      </c>
      <c r="L25" s="18">
        <v>0</v>
      </c>
      <c r="M25" s="18">
        <v>0</v>
      </c>
      <c r="N25" s="18">
        <v>0</v>
      </c>
      <c r="O25" s="11"/>
      <c r="P25" s="11"/>
    </row>
    <row r="26" spans="1:16" ht="49.5" customHeight="1">
      <c r="A26" s="14"/>
      <c r="B26" s="69" t="s">
        <v>61</v>
      </c>
      <c r="C26" s="18" t="s">
        <v>58</v>
      </c>
      <c r="D26" s="18">
        <v>31400</v>
      </c>
      <c r="E26" s="18">
        <v>31400</v>
      </c>
      <c r="F26" s="18">
        <f>D26</f>
        <v>31400</v>
      </c>
      <c r="G26" s="18" t="s">
        <v>58</v>
      </c>
      <c r="H26" s="18">
        <v>0</v>
      </c>
      <c r="I26" s="18">
        <v>0</v>
      </c>
      <c r="J26" s="18">
        <v>0</v>
      </c>
      <c r="K26" s="18" t="s">
        <v>58</v>
      </c>
      <c r="L26" s="18">
        <v>0</v>
      </c>
      <c r="M26" s="18">
        <v>0</v>
      </c>
      <c r="N26" s="18">
        <v>0</v>
      </c>
      <c r="O26" s="11"/>
      <c r="P26" s="11"/>
    </row>
    <row r="27" spans="1:16" ht="51.75" customHeight="1">
      <c r="A27" s="14">
        <v>602400</v>
      </c>
      <c r="B27" s="17" t="s">
        <v>62</v>
      </c>
      <c r="C27" s="18" t="s">
        <v>58</v>
      </c>
      <c r="D27" s="18">
        <v>31400</v>
      </c>
      <c r="E27" s="18">
        <v>31400</v>
      </c>
      <c r="F27" s="18">
        <f>D27</f>
        <v>31400</v>
      </c>
      <c r="G27" s="18" t="s">
        <v>58</v>
      </c>
      <c r="H27" s="18">
        <v>0</v>
      </c>
      <c r="I27" s="18">
        <v>0</v>
      </c>
      <c r="J27" s="18">
        <v>0</v>
      </c>
      <c r="K27" s="18" t="s">
        <v>58</v>
      </c>
      <c r="L27" s="18">
        <v>0</v>
      </c>
      <c r="M27" s="18">
        <v>0</v>
      </c>
      <c r="N27" s="18">
        <v>0</v>
      </c>
      <c r="O27" s="11"/>
      <c r="P27" s="11"/>
    </row>
    <row r="28" spans="1:16" ht="39.75" customHeight="1">
      <c r="A28" s="14" t="s">
        <v>59</v>
      </c>
      <c r="B28" s="17" t="s">
        <v>63</v>
      </c>
      <c r="C28" s="18" t="s">
        <v>58</v>
      </c>
      <c r="D28" s="18">
        <v>0</v>
      </c>
      <c r="E28" s="18">
        <v>0</v>
      </c>
      <c r="F28" s="18">
        <v>0</v>
      </c>
      <c r="G28" s="18" t="s">
        <v>58</v>
      </c>
      <c r="H28" s="18">
        <v>0</v>
      </c>
      <c r="I28" s="18">
        <v>0</v>
      </c>
      <c r="J28" s="18">
        <v>0</v>
      </c>
      <c r="K28" s="18" t="s">
        <v>58</v>
      </c>
      <c r="L28" s="18">
        <v>0</v>
      </c>
      <c r="M28" s="18">
        <v>0</v>
      </c>
      <c r="N28" s="18">
        <v>0</v>
      </c>
      <c r="O28" s="11"/>
      <c r="P28" s="11"/>
    </row>
    <row r="29" spans="1:16" ht="20.25">
      <c r="A29" s="14" t="s">
        <v>59</v>
      </c>
      <c r="B29" s="13" t="s">
        <v>1</v>
      </c>
      <c r="C29" s="16">
        <f>C23</f>
        <v>2478948</v>
      </c>
      <c r="D29" s="16">
        <f>D24+D26</f>
        <v>41495</v>
      </c>
      <c r="E29" s="16">
        <f>E26</f>
        <v>31400</v>
      </c>
      <c r="F29" s="16">
        <f>F23+F24+F26</f>
        <v>2520443</v>
      </c>
      <c r="G29" s="16">
        <f>G23+G25</f>
        <v>3309402</v>
      </c>
      <c r="H29" s="16">
        <v>0</v>
      </c>
      <c r="I29" s="16">
        <v>0</v>
      </c>
      <c r="J29" s="16">
        <f>J23+J25</f>
        <v>3309402</v>
      </c>
      <c r="K29" s="16">
        <f>K23</f>
        <v>3714773</v>
      </c>
      <c r="L29" s="16">
        <v>0</v>
      </c>
      <c r="M29" s="16">
        <v>0</v>
      </c>
      <c r="N29" s="16">
        <f>N23</f>
        <v>3714773</v>
      </c>
      <c r="O29" s="11"/>
      <c r="P29" s="11"/>
    </row>
    <row r="30" spans="1:16" ht="45" customHeight="1">
      <c r="A30" s="93" t="s">
        <v>64</v>
      </c>
      <c r="B30" s="93"/>
      <c r="C30" s="93"/>
      <c r="D30" s="93"/>
      <c r="E30" s="93"/>
      <c r="F30" s="93"/>
      <c r="G30" s="93"/>
      <c r="H30" s="93"/>
      <c r="I30" s="93"/>
      <c r="J30" s="93"/>
      <c r="K30" s="11"/>
      <c r="L30" s="11"/>
      <c r="M30" s="11"/>
      <c r="N30" s="11"/>
      <c r="O30" s="11"/>
      <c r="P30" s="11"/>
    </row>
    <row r="31" spans="1:14" ht="20.25">
      <c r="A31" s="19" t="s">
        <v>7</v>
      </c>
      <c r="B31" s="11"/>
      <c r="C31" s="11"/>
      <c r="D31" s="11"/>
      <c r="E31" s="11"/>
      <c r="F31" s="11"/>
      <c r="G31" s="11"/>
      <c r="H31" s="11"/>
      <c r="I31" s="11"/>
      <c r="J31" s="11"/>
      <c r="K31" s="11"/>
      <c r="L31" s="11"/>
      <c r="M31" s="11"/>
      <c r="N31" s="11"/>
    </row>
    <row r="32" spans="1:14" s="48" customFormat="1" ht="18.75">
      <c r="A32" s="111" t="s">
        <v>46</v>
      </c>
      <c r="B32" s="111" t="s">
        <v>47</v>
      </c>
      <c r="C32" s="111" t="s">
        <v>65</v>
      </c>
      <c r="D32" s="111"/>
      <c r="E32" s="111"/>
      <c r="F32" s="111"/>
      <c r="G32" s="111" t="s">
        <v>66</v>
      </c>
      <c r="H32" s="111"/>
      <c r="I32" s="111"/>
      <c r="J32" s="111"/>
      <c r="K32" s="47"/>
      <c r="L32" s="47"/>
      <c r="M32" s="47"/>
      <c r="N32" s="47"/>
    </row>
    <row r="33" spans="1:14" s="48" customFormat="1" ht="56.25">
      <c r="A33" s="111"/>
      <c r="B33" s="111"/>
      <c r="C33" s="46" t="s">
        <v>51</v>
      </c>
      <c r="D33" s="46" t="s">
        <v>52</v>
      </c>
      <c r="E33" s="46" t="s">
        <v>53</v>
      </c>
      <c r="F33" s="46" t="s">
        <v>54</v>
      </c>
      <c r="G33" s="46" t="s">
        <v>51</v>
      </c>
      <c r="H33" s="46" t="s">
        <v>52</v>
      </c>
      <c r="I33" s="46" t="s">
        <v>53</v>
      </c>
      <c r="J33" s="46" t="s">
        <v>55</v>
      </c>
      <c r="K33" s="47"/>
      <c r="L33" s="47"/>
      <c r="M33" s="47"/>
      <c r="N33" s="47"/>
    </row>
    <row r="34" spans="1:14" s="48" customFormat="1" ht="18.75">
      <c r="A34" s="46">
        <v>1</v>
      </c>
      <c r="B34" s="46">
        <v>2</v>
      </c>
      <c r="C34" s="46">
        <v>3</v>
      </c>
      <c r="D34" s="46">
        <v>4</v>
      </c>
      <c r="E34" s="46">
        <v>5</v>
      </c>
      <c r="F34" s="46">
        <v>6</v>
      </c>
      <c r="G34" s="46">
        <v>7</v>
      </c>
      <c r="H34" s="46">
        <v>8</v>
      </c>
      <c r="I34" s="46">
        <v>9</v>
      </c>
      <c r="J34" s="46">
        <v>10</v>
      </c>
      <c r="K34" s="47"/>
      <c r="L34" s="47"/>
      <c r="M34" s="47"/>
      <c r="N34" s="47"/>
    </row>
    <row r="35" spans="1:14" ht="38.25" customHeight="1">
      <c r="A35" s="17"/>
      <c r="B35" s="17" t="s">
        <v>57</v>
      </c>
      <c r="C35" s="18">
        <f>C76</f>
        <v>3924469.2979999995</v>
      </c>
      <c r="D35" s="18" t="s">
        <v>58</v>
      </c>
      <c r="E35" s="18">
        <v>0</v>
      </c>
      <c r="F35" s="18">
        <f>C35</f>
        <v>3924469.2979999995</v>
      </c>
      <c r="G35" s="18">
        <f>G76</f>
        <v>4121917.8251299993</v>
      </c>
      <c r="H35" s="18" t="s">
        <v>58</v>
      </c>
      <c r="I35" s="18">
        <v>0</v>
      </c>
      <c r="J35" s="18">
        <f>G35</f>
        <v>4121917.8251299993</v>
      </c>
      <c r="K35" s="11"/>
      <c r="L35" s="11"/>
      <c r="M35" s="11"/>
      <c r="N35" s="11"/>
    </row>
    <row r="36" spans="1:14" ht="46.5" customHeight="1">
      <c r="A36" s="17" t="s">
        <v>59</v>
      </c>
      <c r="B36" s="17" t="s">
        <v>67</v>
      </c>
      <c r="C36" s="18" t="s">
        <v>58</v>
      </c>
      <c r="D36" s="18">
        <v>0</v>
      </c>
      <c r="E36" s="18">
        <v>0</v>
      </c>
      <c r="F36" s="18">
        <v>0</v>
      </c>
      <c r="G36" s="18" t="s">
        <v>58</v>
      </c>
      <c r="H36" s="18">
        <v>0</v>
      </c>
      <c r="I36" s="18">
        <v>0</v>
      </c>
      <c r="J36" s="18">
        <v>0</v>
      </c>
      <c r="K36" s="11"/>
      <c r="L36" s="11"/>
      <c r="M36" s="11"/>
      <c r="N36" s="11"/>
    </row>
    <row r="37" spans="1:14" ht="48" customHeight="1">
      <c r="A37" s="17" t="s">
        <v>59</v>
      </c>
      <c r="B37" s="17" t="s">
        <v>68</v>
      </c>
      <c r="C37" s="18" t="s">
        <v>58</v>
      </c>
      <c r="D37" s="18">
        <v>0</v>
      </c>
      <c r="E37" s="18">
        <v>0</v>
      </c>
      <c r="F37" s="18">
        <v>0</v>
      </c>
      <c r="G37" s="18" t="s">
        <v>58</v>
      </c>
      <c r="H37" s="18">
        <v>0</v>
      </c>
      <c r="I37" s="18">
        <v>0</v>
      </c>
      <c r="J37" s="18">
        <v>0</v>
      </c>
      <c r="K37" s="11"/>
      <c r="L37" s="11"/>
      <c r="M37" s="11"/>
      <c r="N37" s="11"/>
    </row>
    <row r="38" spans="1:14" ht="28.5" customHeight="1">
      <c r="A38" s="17" t="s">
        <v>59</v>
      </c>
      <c r="B38" s="17" t="s">
        <v>63</v>
      </c>
      <c r="C38" s="18" t="s">
        <v>58</v>
      </c>
      <c r="D38" s="18">
        <v>0</v>
      </c>
      <c r="E38" s="18">
        <v>0</v>
      </c>
      <c r="F38" s="18">
        <v>0</v>
      </c>
      <c r="G38" s="18" t="s">
        <v>58</v>
      </c>
      <c r="H38" s="18">
        <v>0</v>
      </c>
      <c r="I38" s="18">
        <v>0</v>
      </c>
      <c r="J38" s="18">
        <v>0</v>
      </c>
      <c r="K38" s="11"/>
      <c r="L38" s="11"/>
      <c r="M38" s="11"/>
      <c r="N38" s="11"/>
    </row>
    <row r="39" spans="1:14" ht="20.25">
      <c r="A39" s="15" t="s">
        <v>59</v>
      </c>
      <c r="B39" s="13" t="s">
        <v>1</v>
      </c>
      <c r="C39" s="16">
        <f>C35</f>
        <v>3924469.2979999995</v>
      </c>
      <c r="D39" s="16">
        <v>0</v>
      </c>
      <c r="E39" s="16">
        <v>0</v>
      </c>
      <c r="F39" s="16">
        <f>F35</f>
        <v>3924469.2979999995</v>
      </c>
      <c r="G39" s="16">
        <f>G35</f>
        <v>4121917.8251299993</v>
      </c>
      <c r="H39" s="16">
        <v>0</v>
      </c>
      <c r="I39" s="16">
        <v>0</v>
      </c>
      <c r="J39" s="16">
        <f>J35+J36+J37</f>
        <v>4121917.8251299993</v>
      </c>
      <c r="K39" s="11"/>
      <c r="L39" s="11"/>
      <c r="M39" s="11"/>
      <c r="N39" s="11"/>
    </row>
    <row r="40" spans="1:14" ht="42" customHeight="1">
      <c r="A40" s="98" t="s">
        <v>69</v>
      </c>
      <c r="B40" s="98"/>
      <c r="C40" s="98"/>
      <c r="D40" s="98"/>
      <c r="E40" s="98"/>
      <c r="F40" s="98"/>
      <c r="G40" s="98"/>
      <c r="H40" s="98"/>
      <c r="I40" s="98"/>
      <c r="J40" s="98"/>
      <c r="K40" s="98"/>
      <c r="L40" s="98"/>
      <c r="M40" s="98"/>
      <c r="N40" s="98"/>
    </row>
    <row r="41" spans="1:14" ht="26.25" customHeight="1">
      <c r="A41" s="98" t="s">
        <v>206</v>
      </c>
      <c r="B41" s="98"/>
      <c r="C41" s="98"/>
      <c r="D41" s="98"/>
      <c r="E41" s="98"/>
      <c r="F41" s="98"/>
      <c r="G41" s="98"/>
      <c r="H41" s="98"/>
      <c r="I41" s="98"/>
      <c r="J41" s="98"/>
      <c r="K41" s="98"/>
      <c r="L41" s="98"/>
      <c r="M41" s="98"/>
      <c r="N41" s="98"/>
    </row>
    <row r="42" spans="1:14" ht="20.25">
      <c r="A42" s="19" t="s">
        <v>7</v>
      </c>
      <c r="B42" s="11"/>
      <c r="C42" s="11"/>
      <c r="D42" s="11"/>
      <c r="E42" s="11"/>
      <c r="F42" s="11"/>
      <c r="G42" s="11"/>
      <c r="H42" s="11"/>
      <c r="I42" s="11"/>
      <c r="J42" s="11"/>
      <c r="K42" s="11"/>
      <c r="L42" s="11"/>
      <c r="M42" s="11"/>
      <c r="N42" s="11"/>
    </row>
    <row r="43" spans="1:14" ht="20.25">
      <c r="A43" s="104" t="s">
        <v>70</v>
      </c>
      <c r="B43" s="104" t="s">
        <v>47</v>
      </c>
      <c r="C43" s="104" t="s">
        <v>48</v>
      </c>
      <c r="D43" s="104"/>
      <c r="E43" s="104"/>
      <c r="F43" s="104"/>
      <c r="G43" s="104" t="s">
        <v>49</v>
      </c>
      <c r="H43" s="104"/>
      <c r="I43" s="104"/>
      <c r="J43" s="104"/>
      <c r="K43" s="104" t="s">
        <v>50</v>
      </c>
      <c r="L43" s="104"/>
      <c r="M43" s="104"/>
      <c r="N43" s="104"/>
    </row>
    <row r="44" spans="1:14" ht="82.5" customHeight="1">
      <c r="A44" s="104"/>
      <c r="B44" s="104"/>
      <c r="C44" s="14" t="s">
        <v>51</v>
      </c>
      <c r="D44" s="14" t="s">
        <v>71</v>
      </c>
      <c r="E44" s="14" t="s">
        <v>53</v>
      </c>
      <c r="F44" s="14" t="s">
        <v>54</v>
      </c>
      <c r="G44" s="14" t="s">
        <v>51</v>
      </c>
      <c r="H44" s="14" t="s">
        <v>52</v>
      </c>
      <c r="I44" s="14" t="s">
        <v>53</v>
      </c>
      <c r="J44" s="14" t="s">
        <v>55</v>
      </c>
      <c r="K44" s="14" t="s">
        <v>51</v>
      </c>
      <c r="L44" s="14" t="s">
        <v>52</v>
      </c>
      <c r="M44" s="14" t="s">
        <v>53</v>
      </c>
      <c r="N44" s="14" t="s">
        <v>56</v>
      </c>
    </row>
    <row r="45" spans="1:14" ht="20.25">
      <c r="A45" s="14">
        <v>1</v>
      </c>
      <c r="B45" s="14">
        <v>2</v>
      </c>
      <c r="C45" s="14">
        <v>3</v>
      </c>
      <c r="D45" s="14">
        <v>4</v>
      </c>
      <c r="E45" s="14">
        <v>5</v>
      </c>
      <c r="F45" s="14">
        <v>6</v>
      </c>
      <c r="G45" s="14">
        <v>7</v>
      </c>
      <c r="H45" s="14">
        <v>8</v>
      </c>
      <c r="I45" s="14">
        <v>9</v>
      </c>
      <c r="J45" s="14">
        <v>10</v>
      </c>
      <c r="K45" s="14">
        <v>11</v>
      </c>
      <c r="L45" s="14">
        <v>12</v>
      </c>
      <c r="M45" s="14">
        <v>13</v>
      </c>
      <c r="N45" s="14">
        <v>14</v>
      </c>
    </row>
    <row r="46" spans="1:14" ht="20.25">
      <c r="A46" s="14">
        <v>2111</v>
      </c>
      <c r="B46" s="17" t="s">
        <v>72</v>
      </c>
      <c r="C46" s="42">
        <v>1891429</v>
      </c>
      <c r="D46" s="42"/>
      <c r="E46" s="42"/>
      <c r="F46" s="42">
        <f aca="true" t="shared" si="0" ref="F46:F55">C46+D46</f>
        <v>1891429</v>
      </c>
      <c r="G46" s="42">
        <v>2502848</v>
      </c>
      <c r="H46" s="42"/>
      <c r="I46" s="42"/>
      <c r="J46" s="42">
        <f aca="true" t="shared" si="1" ref="J46:J53">G46+I46</f>
        <v>2502848</v>
      </c>
      <c r="K46" s="42">
        <v>2821666</v>
      </c>
      <c r="L46" s="42"/>
      <c r="M46" s="42"/>
      <c r="N46" s="42">
        <f aca="true" t="shared" si="2" ref="N46:N53">K46+L46</f>
        <v>2821666</v>
      </c>
    </row>
    <row r="47" spans="1:14" ht="24" customHeight="1">
      <c r="A47" s="14">
        <v>2120</v>
      </c>
      <c r="B47" s="17" t="s">
        <v>73</v>
      </c>
      <c r="C47" s="42">
        <v>426365</v>
      </c>
      <c r="D47" s="42"/>
      <c r="E47" s="42"/>
      <c r="F47" s="42">
        <f t="shared" si="0"/>
        <v>426365</v>
      </c>
      <c r="G47" s="42">
        <v>558496</v>
      </c>
      <c r="H47" s="42"/>
      <c r="I47" s="42"/>
      <c r="J47" s="42">
        <f t="shared" si="1"/>
        <v>558496</v>
      </c>
      <c r="K47" s="42">
        <v>625060</v>
      </c>
      <c r="L47" s="42"/>
      <c r="M47" s="42"/>
      <c r="N47" s="42">
        <f t="shared" si="2"/>
        <v>625060</v>
      </c>
    </row>
    <row r="48" spans="1:14" ht="27" customHeight="1">
      <c r="A48" s="14">
        <v>2210</v>
      </c>
      <c r="B48" s="17" t="s">
        <v>74</v>
      </c>
      <c r="C48" s="42">
        <v>98549</v>
      </c>
      <c r="D48" s="42"/>
      <c r="E48" s="42"/>
      <c r="F48" s="42">
        <f t="shared" si="0"/>
        <v>98549</v>
      </c>
      <c r="G48" s="42">
        <v>138200</v>
      </c>
      <c r="H48" s="42"/>
      <c r="I48" s="42"/>
      <c r="J48" s="42">
        <f t="shared" si="1"/>
        <v>138200</v>
      </c>
      <c r="K48" s="42">
        <v>115236</v>
      </c>
      <c r="L48" s="42"/>
      <c r="M48" s="42"/>
      <c r="N48" s="42">
        <f t="shared" si="2"/>
        <v>115236</v>
      </c>
    </row>
    <row r="49" spans="1:14" ht="24.75" customHeight="1">
      <c r="A49" s="14">
        <v>2240</v>
      </c>
      <c r="B49" s="17" t="s">
        <v>167</v>
      </c>
      <c r="C49" s="42">
        <v>29504</v>
      </c>
      <c r="D49" s="42"/>
      <c r="E49" s="42"/>
      <c r="F49" s="42">
        <f t="shared" si="0"/>
        <v>29504</v>
      </c>
      <c r="G49" s="42">
        <v>56336</v>
      </c>
      <c r="H49" s="42"/>
      <c r="I49" s="42"/>
      <c r="J49" s="42">
        <f t="shared" si="1"/>
        <v>56336</v>
      </c>
      <c r="K49" s="42">
        <v>94001</v>
      </c>
      <c r="L49" s="42"/>
      <c r="M49" s="42"/>
      <c r="N49" s="42">
        <f t="shared" si="2"/>
        <v>94001</v>
      </c>
    </row>
    <row r="50" spans="1:14" ht="20.25">
      <c r="A50" s="14">
        <v>2250</v>
      </c>
      <c r="B50" s="17" t="s">
        <v>75</v>
      </c>
      <c r="C50" s="42">
        <v>1594</v>
      </c>
      <c r="D50" s="42"/>
      <c r="E50" s="42"/>
      <c r="F50" s="42">
        <f t="shared" si="0"/>
        <v>1594</v>
      </c>
      <c r="G50" s="42">
        <v>5000</v>
      </c>
      <c r="H50" s="42"/>
      <c r="I50" s="42"/>
      <c r="J50" s="42">
        <f t="shared" si="1"/>
        <v>5000</v>
      </c>
      <c r="K50" s="42">
        <v>5400</v>
      </c>
      <c r="L50" s="42"/>
      <c r="M50" s="42"/>
      <c r="N50" s="42">
        <f t="shared" si="2"/>
        <v>5400</v>
      </c>
    </row>
    <row r="51" spans="1:14" ht="23.25" customHeight="1">
      <c r="A51" s="14">
        <v>2271</v>
      </c>
      <c r="B51" s="17" t="s">
        <v>76</v>
      </c>
      <c r="C51" s="42">
        <v>21412</v>
      </c>
      <c r="D51" s="42"/>
      <c r="E51" s="42"/>
      <c r="F51" s="42">
        <f t="shared" si="0"/>
        <v>21412</v>
      </c>
      <c r="G51" s="42">
        <v>32266</v>
      </c>
      <c r="H51" s="42"/>
      <c r="I51" s="42"/>
      <c r="J51" s="42">
        <f t="shared" si="1"/>
        <v>32266</v>
      </c>
      <c r="K51" s="42">
        <v>34345</v>
      </c>
      <c r="L51" s="42"/>
      <c r="M51" s="42"/>
      <c r="N51" s="42">
        <f t="shared" si="2"/>
        <v>34345</v>
      </c>
    </row>
    <row r="52" spans="1:14" ht="27.75" customHeight="1">
      <c r="A52" s="14">
        <v>2272</v>
      </c>
      <c r="B52" s="17" t="s">
        <v>77</v>
      </c>
      <c r="C52" s="42">
        <v>816</v>
      </c>
      <c r="D52" s="42"/>
      <c r="E52" s="42"/>
      <c r="F52" s="42">
        <f t="shared" si="0"/>
        <v>816</v>
      </c>
      <c r="G52" s="42">
        <v>3208</v>
      </c>
      <c r="H52" s="42"/>
      <c r="I52" s="42"/>
      <c r="J52" s="42">
        <f t="shared" si="1"/>
        <v>3208</v>
      </c>
      <c r="K52" s="42">
        <v>3490</v>
      </c>
      <c r="L52" s="42"/>
      <c r="M52" s="42"/>
      <c r="N52" s="42">
        <f t="shared" si="2"/>
        <v>3490</v>
      </c>
    </row>
    <row r="53" spans="1:14" ht="20.25">
      <c r="A53" s="14">
        <v>2273</v>
      </c>
      <c r="B53" s="17" t="s">
        <v>78</v>
      </c>
      <c r="C53" s="42">
        <v>9279</v>
      </c>
      <c r="D53" s="42"/>
      <c r="E53" s="42"/>
      <c r="F53" s="42">
        <f t="shared" si="0"/>
        <v>9279</v>
      </c>
      <c r="G53" s="42">
        <v>13048</v>
      </c>
      <c r="H53" s="42"/>
      <c r="I53" s="42"/>
      <c r="J53" s="42">
        <f t="shared" si="1"/>
        <v>13048</v>
      </c>
      <c r="K53" s="42">
        <v>15575</v>
      </c>
      <c r="L53" s="42"/>
      <c r="M53" s="42"/>
      <c r="N53" s="42">
        <f t="shared" si="2"/>
        <v>15575</v>
      </c>
    </row>
    <row r="54" spans="1:14" ht="45.75" customHeight="1">
      <c r="A54" s="14">
        <v>3110</v>
      </c>
      <c r="B54" s="17" t="s">
        <v>79</v>
      </c>
      <c r="C54" s="42"/>
      <c r="D54" s="42">
        <v>41495</v>
      </c>
      <c r="E54" s="42">
        <v>31400</v>
      </c>
      <c r="F54" s="42">
        <f t="shared" si="0"/>
        <v>41495</v>
      </c>
      <c r="G54" s="42"/>
      <c r="H54" s="42"/>
      <c r="I54" s="42"/>
      <c r="J54" s="42"/>
      <c r="K54" s="42"/>
      <c r="L54" s="42"/>
      <c r="M54" s="42"/>
      <c r="N54" s="42"/>
    </row>
    <row r="55" spans="1:14" ht="20.25">
      <c r="A55" s="13" t="s">
        <v>59</v>
      </c>
      <c r="B55" s="13" t="s">
        <v>1</v>
      </c>
      <c r="C55" s="43">
        <f>C46+C47+C48+C49+C50+C51+C52+C53</f>
        <v>2478948</v>
      </c>
      <c r="D55" s="43">
        <f>D54</f>
        <v>41495</v>
      </c>
      <c r="E55" s="43">
        <f>E54</f>
        <v>31400</v>
      </c>
      <c r="F55" s="43">
        <f t="shared" si="0"/>
        <v>2520443</v>
      </c>
      <c r="G55" s="43">
        <f>G46+G47+G48+G49+G50+G51+G52+G53</f>
        <v>3309402</v>
      </c>
      <c r="H55" s="43">
        <f>H46+H47+H48+H49+H50+H51+H52+H53</f>
        <v>0</v>
      </c>
      <c r="I55" s="43">
        <f>I46+I47+I48+I49+I50+I51+I52+I53</f>
        <v>0</v>
      </c>
      <c r="J55" s="43">
        <f>G55+I55</f>
        <v>3309402</v>
      </c>
      <c r="K55" s="43">
        <f>K46+K47+K48+K49+K50+K51+K52+K53</f>
        <v>3714773</v>
      </c>
      <c r="L55" s="43" t="s">
        <v>59</v>
      </c>
      <c r="M55" s="43" t="s">
        <v>59</v>
      </c>
      <c r="N55" s="43">
        <f>N46+N47+N48+N49+N50+N51+N52+N53</f>
        <v>3714773</v>
      </c>
    </row>
    <row r="56" spans="1:14" ht="48" customHeight="1">
      <c r="A56" s="93" t="s">
        <v>195</v>
      </c>
      <c r="B56" s="93"/>
      <c r="C56" s="93"/>
      <c r="D56" s="93"/>
      <c r="E56" s="93"/>
      <c r="F56" s="93"/>
      <c r="G56" s="93"/>
      <c r="H56" s="93"/>
      <c r="I56" s="93"/>
      <c r="J56" s="93"/>
      <c r="K56" s="93"/>
      <c r="L56" s="93"/>
      <c r="M56" s="93"/>
      <c r="N56" s="93"/>
    </row>
    <row r="57" spans="1:14" ht="20.25">
      <c r="A57" s="19" t="s">
        <v>7</v>
      </c>
      <c r="B57" s="11"/>
      <c r="C57" s="11"/>
      <c r="D57" s="11"/>
      <c r="E57" s="11"/>
      <c r="F57" s="11"/>
      <c r="G57" s="11"/>
      <c r="H57" s="11"/>
      <c r="I57" s="11"/>
      <c r="J57" s="11"/>
      <c r="K57" s="11"/>
      <c r="L57" s="11"/>
      <c r="M57" s="11"/>
      <c r="N57" s="11"/>
    </row>
    <row r="58" spans="1:14" ht="20.25">
      <c r="A58" s="104" t="s">
        <v>80</v>
      </c>
      <c r="B58" s="104" t="s">
        <v>47</v>
      </c>
      <c r="C58" s="104" t="s">
        <v>187</v>
      </c>
      <c r="D58" s="104"/>
      <c r="E58" s="104"/>
      <c r="F58" s="104"/>
      <c r="G58" s="104" t="s">
        <v>188</v>
      </c>
      <c r="H58" s="104"/>
      <c r="I58" s="104"/>
      <c r="J58" s="104"/>
      <c r="K58" s="104" t="s">
        <v>189</v>
      </c>
      <c r="L58" s="104"/>
      <c r="M58" s="104"/>
      <c r="N58" s="104"/>
    </row>
    <row r="59" spans="1:14" ht="60.75">
      <c r="A59" s="104"/>
      <c r="B59" s="104"/>
      <c r="C59" s="14" t="s">
        <v>51</v>
      </c>
      <c r="D59" s="14" t="s">
        <v>52</v>
      </c>
      <c r="E59" s="14" t="s">
        <v>53</v>
      </c>
      <c r="F59" s="14" t="s">
        <v>54</v>
      </c>
      <c r="G59" s="14" t="s">
        <v>51</v>
      </c>
      <c r="H59" s="14" t="s">
        <v>52</v>
      </c>
      <c r="I59" s="14" t="s">
        <v>53</v>
      </c>
      <c r="J59" s="14" t="s">
        <v>55</v>
      </c>
      <c r="K59" s="14" t="s">
        <v>51</v>
      </c>
      <c r="L59" s="14" t="s">
        <v>52</v>
      </c>
      <c r="M59" s="14" t="s">
        <v>53</v>
      </c>
      <c r="N59" s="14" t="s">
        <v>56</v>
      </c>
    </row>
    <row r="60" spans="1:14" ht="20.25">
      <c r="A60" s="14">
        <v>1</v>
      </c>
      <c r="B60" s="14">
        <v>2</v>
      </c>
      <c r="C60" s="14">
        <v>3</v>
      </c>
      <c r="D60" s="14">
        <v>4</v>
      </c>
      <c r="E60" s="14">
        <v>5</v>
      </c>
      <c r="F60" s="14">
        <v>6</v>
      </c>
      <c r="G60" s="14">
        <v>7</v>
      </c>
      <c r="H60" s="14">
        <v>8</v>
      </c>
      <c r="I60" s="14">
        <v>9</v>
      </c>
      <c r="J60" s="14">
        <v>10</v>
      </c>
      <c r="K60" s="14">
        <v>11</v>
      </c>
      <c r="L60" s="14">
        <v>12</v>
      </c>
      <c r="M60" s="14">
        <v>13</v>
      </c>
      <c r="N60" s="14">
        <v>14</v>
      </c>
    </row>
    <row r="61" spans="1:14" ht="20.25">
      <c r="A61" s="14" t="s">
        <v>59</v>
      </c>
      <c r="B61" s="14" t="s">
        <v>1</v>
      </c>
      <c r="C61" s="14">
        <v>0</v>
      </c>
      <c r="D61" s="14">
        <v>0</v>
      </c>
      <c r="E61" s="14">
        <v>0</v>
      </c>
      <c r="F61" s="14">
        <v>0</v>
      </c>
      <c r="G61" s="14">
        <v>0</v>
      </c>
      <c r="H61" s="14">
        <v>0</v>
      </c>
      <c r="I61" s="14">
        <v>0</v>
      </c>
      <c r="J61" s="14">
        <v>0</v>
      </c>
      <c r="K61" s="14">
        <v>0</v>
      </c>
      <c r="L61" s="14">
        <v>0</v>
      </c>
      <c r="M61" s="14">
        <v>0</v>
      </c>
      <c r="N61" s="14">
        <v>0</v>
      </c>
    </row>
    <row r="62" spans="1:10" ht="33" customHeight="1">
      <c r="A62" s="93" t="s">
        <v>81</v>
      </c>
      <c r="B62" s="93"/>
      <c r="C62" s="93"/>
      <c r="D62" s="93"/>
      <c r="E62" s="93"/>
      <c r="F62" s="93"/>
      <c r="G62" s="93"/>
      <c r="H62" s="93"/>
      <c r="I62" s="93"/>
      <c r="J62" s="93"/>
    </row>
    <row r="63" spans="1:10" ht="20.25">
      <c r="A63" s="19" t="s">
        <v>7</v>
      </c>
      <c r="B63" s="11"/>
      <c r="C63" s="11"/>
      <c r="D63" s="11"/>
      <c r="E63" s="11"/>
      <c r="F63" s="11"/>
      <c r="G63" s="11"/>
      <c r="H63" s="11"/>
      <c r="I63" s="11"/>
      <c r="J63" s="11"/>
    </row>
    <row r="64" spans="1:10" ht="20.25">
      <c r="A64" s="104" t="s">
        <v>70</v>
      </c>
      <c r="B64" s="104" t="s">
        <v>47</v>
      </c>
      <c r="C64" s="104" t="s">
        <v>65</v>
      </c>
      <c r="D64" s="104"/>
      <c r="E64" s="104"/>
      <c r="F64" s="104"/>
      <c r="G64" s="104" t="s">
        <v>66</v>
      </c>
      <c r="H64" s="104"/>
      <c r="I64" s="104"/>
      <c r="J64" s="104"/>
    </row>
    <row r="65" spans="1:10" ht="60.75">
      <c r="A65" s="104"/>
      <c r="B65" s="104"/>
      <c r="C65" s="14" t="s">
        <v>51</v>
      </c>
      <c r="D65" s="14" t="s">
        <v>52</v>
      </c>
      <c r="E65" s="14" t="s">
        <v>53</v>
      </c>
      <c r="F65" s="14" t="s">
        <v>54</v>
      </c>
      <c r="G65" s="14" t="s">
        <v>51</v>
      </c>
      <c r="H65" s="14" t="s">
        <v>52</v>
      </c>
      <c r="I65" s="14" t="s">
        <v>53</v>
      </c>
      <c r="J65" s="14" t="s">
        <v>55</v>
      </c>
    </row>
    <row r="66" spans="1:10" ht="20.25">
      <c r="A66" s="14">
        <v>1</v>
      </c>
      <c r="B66" s="14">
        <v>2</v>
      </c>
      <c r="C66" s="14">
        <v>3</v>
      </c>
      <c r="D66" s="14">
        <v>4</v>
      </c>
      <c r="E66" s="14">
        <v>5</v>
      </c>
      <c r="F66" s="14">
        <v>6</v>
      </c>
      <c r="G66" s="14">
        <v>7</v>
      </c>
      <c r="H66" s="14">
        <v>8</v>
      </c>
      <c r="I66" s="14">
        <v>9</v>
      </c>
      <c r="J66" s="14">
        <v>10</v>
      </c>
    </row>
    <row r="67" spans="1:10" ht="24" customHeight="1">
      <c r="A67" s="14">
        <v>2111</v>
      </c>
      <c r="B67" s="17" t="s">
        <v>72</v>
      </c>
      <c r="C67" s="42">
        <f>N46*105.6/100</f>
        <v>2979679.2959999996</v>
      </c>
      <c r="D67" s="42"/>
      <c r="E67" s="42"/>
      <c r="F67" s="42">
        <f>C67+D67</f>
        <v>2979679.2959999996</v>
      </c>
      <c r="G67" s="42">
        <f>F67*105/100</f>
        <v>3128663.2608</v>
      </c>
      <c r="H67" s="42"/>
      <c r="I67" s="42"/>
      <c r="J67" s="42">
        <f>G67+H67</f>
        <v>3128663.2608</v>
      </c>
    </row>
    <row r="68" spans="1:10" ht="24" customHeight="1">
      <c r="A68" s="14">
        <v>2120</v>
      </c>
      <c r="B68" s="17" t="s">
        <v>73</v>
      </c>
      <c r="C68" s="42">
        <f>N47*105.6/100</f>
        <v>660063.36</v>
      </c>
      <c r="D68" s="42"/>
      <c r="E68" s="42"/>
      <c r="F68" s="42">
        <f aca="true" t="shared" si="3" ref="F68:F74">C68+D68</f>
        <v>660063.36</v>
      </c>
      <c r="G68" s="42">
        <f>F68*105/100</f>
        <v>693066.5279999999</v>
      </c>
      <c r="H68" s="42"/>
      <c r="I68" s="42"/>
      <c r="J68" s="42">
        <f>G68+H68</f>
        <v>693066.5279999999</v>
      </c>
    </row>
    <row r="69" spans="1:10" ht="24" customHeight="1">
      <c r="A69" s="14">
        <v>2210</v>
      </c>
      <c r="B69" s="17" t="s">
        <v>74</v>
      </c>
      <c r="C69" s="42">
        <f>N48*105.6/100</f>
        <v>121689.216</v>
      </c>
      <c r="D69" s="42"/>
      <c r="E69" s="42"/>
      <c r="F69" s="42">
        <f t="shared" si="3"/>
        <v>121689.216</v>
      </c>
      <c r="G69" s="42">
        <f>F69*105/100</f>
        <v>127773.6768</v>
      </c>
      <c r="H69" s="42"/>
      <c r="I69" s="42"/>
      <c r="J69" s="42">
        <f>G69+H69</f>
        <v>127773.6768</v>
      </c>
    </row>
    <row r="70" spans="1:10" ht="24" customHeight="1">
      <c r="A70" s="14">
        <v>2240</v>
      </c>
      <c r="B70" s="17" t="s">
        <v>167</v>
      </c>
      <c r="C70" s="42">
        <f>N49*105.6/100</f>
        <v>99265.056</v>
      </c>
      <c r="D70" s="42"/>
      <c r="E70" s="42"/>
      <c r="F70" s="42">
        <f t="shared" si="3"/>
        <v>99265.056</v>
      </c>
      <c r="G70" s="42">
        <f>F70*105/100</f>
        <v>104228.30879999998</v>
      </c>
      <c r="H70" s="42"/>
      <c r="I70" s="42"/>
      <c r="J70" s="42">
        <f>G70+H70</f>
        <v>104228.30879999998</v>
      </c>
    </row>
    <row r="71" spans="1:10" ht="24" customHeight="1">
      <c r="A71" s="14">
        <v>2250</v>
      </c>
      <c r="B71" s="17" t="s">
        <v>75</v>
      </c>
      <c r="C71" s="42">
        <f>N50*105.6/100</f>
        <v>5702.4</v>
      </c>
      <c r="D71" s="42"/>
      <c r="E71" s="42"/>
      <c r="F71" s="42">
        <f t="shared" si="3"/>
        <v>5702.4</v>
      </c>
      <c r="G71" s="42">
        <f>F71*105/100</f>
        <v>5987.52</v>
      </c>
      <c r="H71" s="42"/>
      <c r="I71" s="42"/>
      <c r="J71" s="42">
        <f>G71+H71</f>
        <v>5987.52</v>
      </c>
    </row>
    <row r="72" spans="1:10" ht="24" customHeight="1">
      <c r="A72" s="14">
        <v>2271</v>
      </c>
      <c r="B72" s="17" t="s">
        <v>76</v>
      </c>
      <c r="C72" s="42">
        <f>N51*1.082</f>
        <v>37161.29</v>
      </c>
      <c r="D72" s="42"/>
      <c r="E72" s="42"/>
      <c r="F72" s="42">
        <f t="shared" si="3"/>
        <v>37161.29</v>
      </c>
      <c r="G72" s="42">
        <f>F72*1.059</f>
        <v>39353.80611</v>
      </c>
      <c r="H72" s="42"/>
      <c r="I72" s="42"/>
      <c r="J72" s="42">
        <f>G72</f>
        <v>39353.80611</v>
      </c>
    </row>
    <row r="73" spans="1:10" ht="24" customHeight="1">
      <c r="A73" s="14">
        <v>2272</v>
      </c>
      <c r="B73" s="17" t="s">
        <v>77</v>
      </c>
      <c r="C73" s="42">
        <f>N52*1.082</f>
        <v>3776.1800000000003</v>
      </c>
      <c r="D73" s="42"/>
      <c r="E73" s="42"/>
      <c r="F73" s="42">
        <f t="shared" si="3"/>
        <v>3776.1800000000003</v>
      </c>
      <c r="G73" s="42">
        <f>F73*1.059</f>
        <v>3998.97462</v>
      </c>
      <c r="H73" s="42"/>
      <c r="I73" s="42"/>
      <c r="J73" s="42">
        <f>G73</f>
        <v>3998.97462</v>
      </c>
    </row>
    <row r="74" spans="1:10" ht="24" customHeight="1">
      <c r="A74" s="14">
        <v>2273</v>
      </c>
      <c r="B74" s="17" t="s">
        <v>78</v>
      </c>
      <c r="C74" s="42">
        <f>N53*1.1</f>
        <v>17132.5</v>
      </c>
      <c r="D74" s="42"/>
      <c r="E74" s="42"/>
      <c r="F74" s="42">
        <f t="shared" si="3"/>
        <v>17132.5</v>
      </c>
      <c r="G74" s="42">
        <f>F74*1.1</f>
        <v>18845.75</v>
      </c>
      <c r="H74" s="42"/>
      <c r="I74" s="42"/>
      <c r="J74" s="42">
        <f>G74</f>
        <v>18845.75</v>
      </c>
    </row>
    <row r="75" spans="1:10" ht="44.25" customHeight="1">
      <c r="A75" s="14">
        <v>3110</v>
      </c>
      <c r="B75" s="17" t="s">
        <v>79</v>
      </c>
      <c r="C75" s="42"/>
      <c r="D75" s="42"/>
      <c r="E75" s="42"/>
      <c r="F75" s="42"/>
      <c r="G75" s="42"/>
      <c r="H75" s="42"/>
      <c r="I75" s="42"/>
      <c r="J75" s="42"/>
    </row>
    <row r="76" spans="1:10" ht="20.25">
      <c r="A76" s="13" t="s">
        <v>59</v>
      </c>
      <c r="B76" s="13" t="s">
        <v>1</v>
      </c>
      <c r="C76" s="43">
        <f>SUM(C67:C75)</f>
        <v>3924469.2979999995</v>
      </c>
      <c r="D76" s="43">
        <f aca="true" t="shared" si="4" ref="D76:J76">SUM(D67:D75)</f>
        <v>0</v>
      </c>
      <c r="E76" s="43">
        <f t="shared" si="4"/>
        <v>0</v>
      </c>
      <c r="F76" s="43">
        <f>SUM(F67:F75)</f>
        <v>3924469.2979999995</v>
      </c>
      <c r="G76" s="43">
        <f>SUM(G67:G75)</f>
        <v>4121917.8251299993</v>
      </c>
      <c r="H76" s="43">
        <f t="shared" si="4"/>
        <v>0</v>
      </c>
      <c r="I76" s="43">
        <f t="shared" si="4"/>
        <v>0</v>
      </c>
      <c r="J76" s="43">
        <f t="shared" si="4"/>
        <v>4121917.8251299993</v>
      </c>
    </row>
    <row r="77" spans="1:10" ht="36.75" customHeight="1">
      <c r="A77" s="93" t="s">
        <v>196</v>
      </c>
      <c r="B77" s="93"/>
      <c r="C77" s="93"/>
      <c r="D77" s="93"/>
      <c r="E77" s="93"/>
      <c r="F77" s="93"/>
      <c r="G77" s="93"/>
      <c r="H77" s="93"/>
      <c r="I77" s="93"/>
      <c r="J77" s="93"/>
    </row>
    <row r="78" spans="1:10" ht="20.25">
      <c r="A78" s="19" t="s">
        <v>7</v>
      </c>
      <c r="B78" s="11"/>
      <c r="C78" s="11"/>
      <c r="D78" s="11"/>
      <c r="E78" s="11"/>
      <c r="F78" s="11"/>
      <c r="G78" s="11"/>
      <c r="H78" s="11"/>
      <c r="I78" s="11"/>
      <c r="J78" s="11"/>
    </row>
    <row r="79" spans="1:10" ht="20.25">
      <c r="A79" s="104" t="s">
        <v>80</v>
      </c>
      <c r="B79" s="104" t="s">
        <v>47</v>
      </c>
      <c r="C79" s="104" t="s">
        <v>197</v>
      </c>
      <c r="D79" s="104"/>
      <c r="E79" s="104"/>
      <c r="F79" s="104"/>
      <c r="G79" s="104" t="s">
        <v>66</v>
      </c>
      <c r="H79" s="104"/>
      <c r="I79" s="104"/>
      <c r="J79" s="104"/>
    </row>
    <row r="80" spans="1:10" ht="60.75">
      <c r="A80" s="104"/>
      <c r="B80" s="104"/>
      <c r="C80" s="14" t="s">
        <v>51</v>
      </c>
      <c r="D80" s="14" t="s">
        <v>52</v>
      </c>
      <c r="E80" s="14" t="s">
        <v>53</v>
      </c>
      <c r="F80" s="14" t="s">
        <v>54</v>
      </c>
      <c r="G80" s="14" t="s">
        <v>51</v>
      </c>
      <c r="H80" s="14" t="s">
        <v>52</v>
      </c>
      <c r="I80" s="14" t="s">
        <v>53</v>
      </c>
      <c r="J80" s="14" t="s">
        <v>55</v>
      </c>
    </row>
    <row r="81" spans="1:14" ht="20.25">
      <c r="A81" s="14">
        <v>1</v>
      </c>
      <c r="B81" s="14">
        <v>2</v>
      </c>
      <c r="C81" s="14">
        <v>3</v>
      </c>
      <c r="D81" s="14">
        <v>4</v>
      </c>
      <c r="E81" s="14">
        <v>5</v>
      </c>
      <c r="F81" s="14">
        <v>6</v>
      </c>
      <c r="G81" s="14">
        <v>7</v>
      </c>
      <c r="H81" s="14">
        <v>8</v>
      </c>
      <c r="I81" s="14">
        <v>9</v>
      </c>
      <c r="J81" s="14">
        <v>10</v>
      </c>
      <c r="K81" s="11"/>
      <c r="L81" s="11"/>
      <c r="M81" s="11"/>
      <c r="N81" s="11"/>
    </row>
    <row r="82" spans="1:14" ht="20.25">
      <c r="A82" s="14" t="s">
        <v>59</v>
      </c>
      <c r="B82" s="14" t="s">
        <v>1</v>
      </c>
      <c r="C82" s="14">
        <v>0</v>
      </c>
      <c r="D82" s="14">
        <v>0</v>
      </c>
      <c r="E82" s="14">
        <v>0</v>
      </c>
      <c r="F82" s="14">
        <v>0</v>
      </c>
      <c r="G82" s="14">
        <v>0</v>
      </c>
      <c r="H82" s="14">
        <v>0</v>
      </c>
      <c r="I82" s="14">
        <v>0</v>
      </c>
      <c r="J82" s="14">
        <v>0</v>
      </c>
      <c r="K82" s="11"/>
      <c r="L82" s="11"/>
      <c r="M82" s="11"/>
      <c r="N82" s="11"/>
    </row>
    <row r="83" spans="1:14" ht="45" customHeight="1">
      <c r="A83" s="98" t="s">
        <v>82</v>
      </c>
      <c r="B83" s="98"/>
      <c r="C83" s="98"/>
      <c r="D83" s="98"/>
      <c r="E83" s="98"/>
      <c r="F83" s="98"/>
      <c r="G83" s="98"/>
      <c r="H83" s="98"/>
      <c r="I83" s="98"/>
      <c r="J83" s="98"/>
      <c r="K83" s="98"/>
      <c r="L83" s="98"/>
      <c r="M83" s="98"/>
      <c r="N83" s="98"/>
    </row>
    <row r="84" spans="1:14" ht="20.25">
      <c r="A84" s="98" t="s">
        <v>198</v>
      </c>
      <c r="B84" s="98"/>
      <c r="C84" s="98"/>
      <c r="D84" s="98"/>
      <c r="E84" s="98"/>
      <c r="F84" s="98"/>
      <c r="G84" s="98"/>
      <c r="H84" s="98"/>
      <c r="I84" s="98"/>
      <c r="J84" s="98"/>
      <c r="K84" s="98"/>
      <c r="L84" s="98"/>
      <c r="M84" s="98"/>
      <c r="N84" s="98"/>
    </row>
    <row r="85" spans="1:14" ht="20.25">
      <c r="A85" s="19" t="s">
        <v>7</v>
      </c>
      <c r="B85" s="11"/>
      <c r="C85" s="11"/>
      <c r="D85" s="11"/>
      <c r="E85" s="11"/>
      <c r="F85" s="11"/>
      <c r="G85" s="11"/>
      <c r="H85" s="11"/>
      <c r="I85" s="11"/>
      <c r="J85" s="11"/>
      <c r="K85" s="11"/>
      <c r="L85" s="11"/>
      <c r="M85" s="11"/>
      <c r="N85" s="11"/>
    </row>
    <row r="86" spans="1:14" ht="20.25">
      <c r="A86" s="104" t="s">
        <v>83</v>
      </c>
      <c r="B86" s="104" t="s">
        <v>84</v>
      </c>
      <c r="C86" s="104" t="s">
        <v>48</v>
      </c>
      <c r="D86" s="104"/>
      <c r="E86" s="104"/>
      <c r="F86" s="104"/>
      <c r="G86" s="104" t="s">
        <v>49</v>
      </c>
      <c r="H86" s="104"/>
      <c r="I86" s="104"/>
      <c r="J86" s="104"/>
      <c r="K86" s="104" t="s">
        <v>50</v>
      </c>
      <c r="L86" s="104"/>
      <c r="M86" s="104"/>
      <c r="N86" s="104"/>
    </row>
    <row r="87" spans="1:14" ht="60.75">
      <c r="A87" s="104"/>
      <c r="B87" s="104"/>
      <c r="C87" s="14" t="s">
        <v>51</v>
      </c>
      <c r="D87" s="14" t="s">
        <v>52</v>
      </c>
      <c r="E87" s="14" t="s">
        <v>53</v>
      </c>
      <c r="F87" s="14" t="s">
        <v>54</v>
      </c>
      <c r="G87" s="14" t="s">
        <v>51</v>
      </c>
      <c r="H87" s="14" t="s">
        <v>52</v>
      </c>
      <c r="I87" s="14" t="s">
        <v>53</v>
      </c>
      <c r="J87" s="14" t="s">
        <v>55</v>
      </c>
      <c r="K87" s="14" t="s">
        <v>51</v>
      </c>
      <c r="L87" s="14" t="s">
        <v>52</v>
      </c>
      <c r="M87" s="14" t="s">
        <v>53</v>
      </c>
      <c r="N87" s="14" t="s">
        <v>56</v>
      </c>
    </row>
    <row r="88" spans="1:14" ht="20.25">
      <c r="A88" s="14">
        <v>1</v>
      </c>
      <c r="B88" s="14">
        <v>2</v>
      </c>
      <c r="C88" s="14">
        <v>3</v>
      </c>
      <c r="D88" s="14">
        <v>4</v>
      </c>
      <c r="E88" s="14">
        <v>5</v>
      </c>
      <c r="F88" s="14">
        <v>6</v>
      </c>
      <c r="G88" s="14">
        <v>7</v>
      </c>
      <c r="H88" s="14">
        <v>8</v>
      </c>
      <c r="I88" s="14">
        <v>9</v>
      </c>
      <c r="J88" s="14">
        <v>10</v>
      </c>
      <c r="K88" s="14">
        <v>11</v>
      </c>
      <c r="L88" s="14">
        <v>12</v>
      </c>
      <c r="M88" s="14">
        <v>13</v>
      </c>
      <c r="N88" s="14">
        <v>14</v>
      </c>
    </row>
    <row r="89" spans="1:14" ht="60.75">
      <c r="A89" s="61">
        <v>1</v>
      </c>
      <c r="B89" s="17" t="s">
        <v>180</v>
      </c>
      <c r="C89" s="42">
        <f>C55</f>
        <v>2478948</v>
      </c>
      <c r="D89" s="42">
        <f aca="true" t="shared" si="5" ref="D89:N89">D55</f>
        <v>41495</v>
      </c>
      <c r="E89" s="42">
        <f t="shared" si="5"/>
        <v>31400</v>
      </c>
      <c r="F89" s="42">
        <f t="shared" si="5"/>
        <v>2520443</v>
      </c>
      <c r="G89" s="42">
        <f t="shared" si="5"/>
        <v>3309402</v>
      </c>
      <c r="H89" s="42">
        <f t="shared" si="5"/>
        <v>0</v>
      </c>
      <c r="I89" s="42">
        <f t="shared" si="5"/>
        <v>0</v>
      </c>
      <c r="J89" s="42">
        <f t="shared" si="5"/>
        <v>3309402</v>
      </c>
      <c r="K89" s="42">
        <f t="shared" si="5"/>
        <v>3714773</v>
      </c>
      <c r="L89" s="42" t="str">
        <f t="shared" si="5"/>
        <v> </v>
      </c>
      <c r="M89" s="42" t="str">
        <f t="shared" si="5"/>
        <v> </v>
      </c>
      <c r="N89" s="42">
        <f t="shared" si="5"/>
        <v>3714773</v>
      </c>
    </row>
    <row r="90" spans="1:14" s="62" customFormat="1" ht="20.25">
      <c r="A90" s="15" t="s">
        <v>59</v>
      </c>
      <c r="B90" s="37" t="s">
        <v>1</v>
      </c>
      <c r="C90" s="43">
        <f>C89</f>
        <v>2478948</v>
      </c>
      <c r="D90" s="43">
        <f aca="true" t="shared" si="6" ref="D90:N90">D89</f>
        <v>41495</v>
      </c>
      <c r="E90" s="43">
        <f t="shared" si="6"/>
        <v>31400</v>
      </c>
      <c r="F90" s="43">
        <f t="shared" si="6"/>
        <v>2520443</v>
      </c>
      <c r="G90" s="43">
        <f t="shared" si="6"/>
        <v>3309402</v>
      </c>
      <c r="H90" s="43">
        <f t="shared" si="6"/>
        <v>0</v>
      </c>
      <c r="I90" s="43">
        <f t="shared" si="6"/>
        <v>0</v>
      </c>
      <c r="J90" s="43">
        <f t="shared" si="6"/>
        <v>3309402</v>
      </c>
      <c r="K90" s="43">
        <f t="shared" si="6"/>
        <v>3714773</v>
      </c>
      <c r="L90" s="43" t="str">
        <f t="shared" si="6"/>
        <v> </v>
      </c>
      <c r="M90" s="43" t="str">
        <f t="shared" si="6"/>
        <v> </v>
      </c>
      <c r="N90" s="43">
        <f t="shared" si="6"/>
        <v>3714773</v>
      </c>
    </row>
    <row r="91" spans="1:13" ht="20.25">
      <c r="A91" s="93" t="s">
        <v>85</v>
      </c>
      <c r="B91" s="93"/>
      <c r="C91" s="93"/>
      <c r="D91" s="93"/>
      <c r="E91" s="93"/>
      <c r="F91" s="93"/>
      <c r="G91" s="93"/>
      <c r="H91" s="93"/>
      <c r="I91" s="93"/>
      <c r="J91" s="93"/>
      <c r="K91" s="11"/>
      <c r="L91" s="11"/>
      <c r="M91" s="11"/>
    </row>
    <row r="92" spans="1:13" ht="20.25">
      <c r="A92" s="19" t="s">
        <v>7</v>
      </c>
      <c r="B92" s="11"/>
      <c r="C92" s="11"/>
      <c r="D92" s="11"/>
      <c r="E92" s="11"/>
      <c r="F92" s="11"/>
      <c r="G92" s="11"/>
      <c r="H92" s="11"/>
      <c r="I92" s="11"/>
      <c r="J92" s="11"/>
      <c r="K92" s="11"/>
      <c r="L92" s="11"/>
      <c r="M92" s="11"/>
    </row>
    <row r="93" spans="1:13" ht="20.25">
      <c r="A93" s="104" t="s">
        <v>86</v>
      </c>
      <c r="B93" s="104" t="s">
        <v>84</v>
      </c>
      <c r="C93" s="104" t="s">
        <v>65</v>
      </c>
      <c r="D93" s="104"/>
      <c r="E93" s="104"/>
      <c r="F93" s="104"/>
      <c r="G93" s="104" t="s">
        <v>66</v>
      </c>
      <c r="H93" s="104"/>
      <c r="I93" s="104"/>
      <c r="J93" s="104"/>
      <c r="K93" s="11"/>
      <c r="L93" s="11"/>
      <c r="M93" s="11"/>
    </row>
    <row r="94" spans="1:13" ht="60.75">
      <c r="A94" s="104"/>
      <c r="B94" s="104"/>
      <c r="C94" s="14" t="s">
        <v>51</v>
      </c>
      <c r="D94" s="14" t="s">
        <v>52</v>
      </c>
      <c r="E94" s="14" t="s">
        <v>53</v>
      </c>
      <c r="F94" s="14" t="s">
        <v>54</v>
      </c>
      <c r="G94" s="14" t="s">
        <v>51</v>
      </c>
      <c r="H94" s="14" t="s">
        <v>52</v>
      </c>
      <c r="I94" s="14" t="s">
        <v>53</v>
      </c>
      <c r="J94" s="14" t="s">
        <v>55</v>
      </c>
      <c r="K94" s="11"/>
      <c r="L94" s="11"/>
      <c r="M94" s="11"/>
    </row>
    <row r="95" spans="1:13" ht="20.25">
      <c r="A95" s="14">
        <v>1</v>
      </c>
      <c r="B95" s="14">
        <v>2</v>
      </c>
      <c r="C95" s="14">
        <v>3</v>
      </c>
      <c r="D95" s="14">
        <v>4</v>
      </c>
      <c r="E95" s="14">
        <v>5</v>
      </c>
      <c r="F95" s="14">
        <v>6</v>
      </c>
      <c r="G95" s="14">
        <v>7</v>
      </c>
      <c r="H95" s="14">
        <v>8</v>
      </c>
      <c r="I95" s="14">
        <v>9</v>
      </c>
      <c r="J95" s="14">
        <v>10</v>
      </c>
      <c r="K95" s="11"/>
      <c r="L95" s="11"/>
      <c r="M95" s="11"/>
    </row>
    <row r="96" spans="1:13" ht="60.75">
      <c r="A96" s="61">
        <v>1</v>
      </c>
      <c r="B96" s="17" t="s">
        <v>180</v>
      </c>
      <c r="C96" s="42">
        <f>C76</f>
        <v>3924469.2979999995</v>
      </c>
      <c r="D96" s="42">
        <f aca="true" t="shared" si="7" ref="D96:J96">D76</f>
        <v>0</v>
      </c>
      <c r="E96" s="42">
        <f t="shared" si="7"/>
        <v>0</v>
      </c>
      <c r="F96" s="42">
        <f t="shared" si="7"/>
        <v>3924469.2979999995</v>
      </c>
      <c r="G96" s="42">
        <f t="shared" si="7"/>
        <v>4121917.8251299993</v>
      </c>
      <c r="H96" s="42">
        <f t="shared" si="7"/>
        <v>0</v>
      </c>
      <c r="I96" s="42">
        <f t="shared" si="7"/>
        <v>0</v>
      </c>
      <c r="J96" s="42">
        <f t="shared" si="7"/>
        <v>4121917.8251299993</v>
      </c>
      <c r="K96" s="11"/>
      <c r="L96" s="11"/>
      <c r="M96" s="11"/>
    </row>
    <row r="97" spans="1:13" s="62" customFormat="1" ht="20.25">
      <c r="A97" s="15" t="s">
        <v>59</v>
      </c>
      <c r="B97" s="37" t="s">
        <v>1</v>
      </c>
      <c r="C97" s="43">
        <f>C96</f>
        <v>3924469.2979999995</v>
      </c>
      <c r="D97" s="43">
        <f aca="true" t="shared" si="8" ref="D97:J97">D96</f>
        <v>0</v>
      </c>
      <c r="E97" s="43">
        <f t="shared" si="8"/>
        <v>0</v>
      </c>
      <c r="F97" s="43">
        <f t="shared" si="8"/>
        <v>3924469.2979999995</v>
      </c>
      <c r="G97" s="43">
        <f t="shared" si="8"/>
        <v>4121917.8251299993</v>
      </c>
      <c r="H97" s="43">
        <f t="shared" si="8"/>
        <v>0</v>
      </c>
      <c r="I97" s="43">
        <f t="shared" si="8"/>
        <v>0</v>
      </c>
      <c r="J97" s="43">
        <f t="shared" si="8"/>
        <v>4121917.8251299993</v>
      </c>
      <c r="K97" s="63"/>
      <c r="L97" s="63"/>
      <c r="M97" s="63"/>
    </row>
    <row r="98" spans="1:13" ht="30" customHeight="1">
      <c r="A98" s="98" t="s">
        <v>87</v>
      </c>
      <c r="B98" s="98"/>
      <c r="C98" s="98"/>
      <c r="D98" s="98"/>
      <c r="E98" s="98"/>
      <c r="F98" s="98"/>
      <c r="G98" s="98"/>
      <c r="H98" s="98"/>
      <c r="I98" s="98"/>
      <c r="J98" s="98"/>
      <c r="K98" s="98"/>
      <c r="L98" s="98"/>
      <c r="M98" s="98"/>
    </row>
    <row r="99" spans="1:13" ht="20.25">
      <c r="A99" s="98" t="s">
        <v>199</v>
      </c>
      <c r="B99" s="98"/>
      <c r="C99" s="98"/>
      <c r="D99" s="98"/>
      <c r="E99" s="98"/>
      <c r="F99" s="98"/>
      <c r="G99" s="98"/>
      <c r="H99" s="98"/>
      <c r="I99" s="98"/>
      <c r="J99" s="98"/>
      <c r="K99" s="98"/>
      <c r="L99" s="98"/>
      <c r="M99" s="98"/>
    </row>
    <row r="100" spans="1:13" ht="27" customHeight="1">
      <c r="A100" s="19" t="s">
        <v>7</v>
      </c>
      <c r="B100" s="11"/>
      <c r="C100" s="11"/>
      <c r="D100" s="11"/>
      <c r="E100" s="11"/>
      <c r="F100" s="11"/>
      <c r="G100" s="11"/>
      <c r="H100" s="11"/>
      <c r="I100" s="11"/>
      <c r="J100" s="11"/>
      <c r="K100" s="11"/>
      <c r="L100" s="11"/>
      <c r="M100" s="11"/>
    </row>
    <row r="101" spans="1:13" ht="20.25">
      <c r="A101" s="104" t="s">
        <v>83</v>
      </c>
      <c r="B101" s="104" t="s">
        <v>88</v>
      </c>
      <c r="C101" s="104" t="s">
        <v>89</v>
      </c>
      <c r="D101" s="104" t="s">
        <v>90</v>
      </c>
      <c r="E101" s="104" t="s">
        <v>48</v>
      </c>
      <c r="F101" s="104"/>
      <c r="G101" s="104"/>
      <c r="H101" s="104" t="s">
        <v>49</v>
      </c>
      <c r="I101" s="104"/>
      <c r="J101" s="104"/>
      <c r="K101" s="104" t="s">
        <v>50</v>
      </c>
      <c r="L101" s="104"/>
      <c r="M101" s="104"/>
    </row>
    <row r="102" spans="1:13" ht="40.5">
      <c r="A102" s="104"/>
      <c r="B102" s="104"/>
      <c r="C102" s="104"/>
      <c r="D102" s="104"/>
      <c r="E102" s="14" t="s">
        <v>51</v>
      </c>
      <c r="F102" s="14" t="s">
        <v>52</v>
      </c>
      <c r="G102" s="14" t="s">
        <v>91</v>
      </c>
      <c r="H102" s="14" t="s">
        <v>51</v>
      </c>
      <c r="I102" s="14" t="s">
        <v>52</v>
      </c>
      <c r="J102" s="14" t="s">
        <v>92</v>
      </c>
      <c r="K102" s="14" t="s">
        <v>51</v>
      </c>
      <c r="L102" s="14" t="s">
        <v>52</v>
      </c>
      <c r="M102" s="14" t="s">
        <v>56</v>
      </c>
    </row>
    <row r="103" spans="1:13" ht="20.25">
      <c r="A103" s="14">
        <v>1</v>
      </c>
      <c r="B103" s="14">
        <v>2</v>
      </c>
      <c r="C103" s="14">
        <v>3</v>
      </c>
      <c r="D103" s="14">
        <v>4</v>
      </c>
      <c r="E103" s="14">
        <v>5</v>
      </c>
      <c r="F103" s="14">
        <v>6</v>
      </c>
      <c r="G103" s="14">
        <v>7</v>
      </c>
      <c r="H103" s="14">
        <v>8</v>
      </c>
      <c r="I103" s="14">
        <v>9</v>
      </c>
      <c r="J103" s="14">
        <v>10</v>
      </c>
      <c r="K103" s="14">
        <v>11</v>
      </c>
      <c r="L103" s="14">
        <v>12</v>
      </c>
      <c r="M103" s="14">
        <v>13</v>
      </c>
    </row>
    <row r="104" spans="1:13" ht="20.25">
      <c r="A104" s="14">
        <v>1</v>
      </c>
      <c r="B104" s="15" t="s">
        <v>93</v>
      </c>
      <c r="C104" s="14"/>
      <c r="D104" s="14"/>
      <c r="E104" s="14" t="s">
        <v>59</v>
      </c>
      <c r="F104" s="14" t="s">
        <v>59</v>
      </c>
      <c r="G104" s="14" t="s">
        <v>59</v>
      </c>
      <c r="H104" s="14" t="s">
        <v>59</v>
      </c>
      <c r="I104" s="14" t="s">
        <v>59</v>
      </c>
      <c r="J104" s="14" t="s">
        <v>59</v>
      </c>
      <c r="K104" s="14" t="s">
        <v>59</v>
      </c>
      <c r="L104" s="14" t="s">
        <v>59</v>
      </c>
      <c r="M104" s="14" t="s">
        <v>59</v>
      </c>
    </row>
    <row r="105" spans="1:13" ht="30.75" customHeight="1">
      <c r="A105" s="14">
        <v>2</v>
      </c>
      <c r="B105" s="21" t="s">
        <v>94</v>
      </c>
      <c r="C105" s="14" t="s">
        <v>95</v>
      </c>
      <c r="D105" s="44" t="s">
        <v>96</v>
      </c>
      <c r="E105" s="14">
        <v>13.5</v>
      </c>
      <c r="F105" s="14" t="s">
        <v>59</v>
      </c>
      <c r="G105" s="14">
        <v>13.5</v>
      </c>
      <c r="H105" s="14">
        <v>13.5</v>
      </c>
      <c r="I105" s="14" t="s">
        <v>59</v>
      </c>
      <c r="J105" s="14">
        <f>H105</f>
        <v>13.5</v>
      </c>
      <c r="K105" s="14">
        <v>13.5</v>
      </c>
      <c r="L105" s="14" t="s">
        <v>59</v>
      </c>
      <c r="M105" s="14">
        <f>K105</f>
        <v>13.5</v>
      </c>
    </row>
    <row r="106" spans="1:13" ht="20.25">
      <c r="A106" s="14">
        <v>3</v>
      </c>
      <c r="B106" s="15" t="s">
        <v>97</v>
      </c>
      <c r="C106" s="14" t="s">
        <v>59</v>
      </c>
      <c r="D106" s="14" t="s">
        <v>59</v>
      </c>
      <c r="E106" s="14" t="s">
        <v>59</v>
      </c>
      <c r="F106" s="14" t="s">
        <v>59</v>
      </c>
      <c r="G106" s="14" t="s">
        <v>59</v>
      </c>
      <c r="H106" s="14" t="s">
        <v>59</v>
      </c>
      <c r="I106" s="14" t="s">
        <v>59</v>
      </c>
      <c r="J106" s="14" t="s">
        <v>59</v>
      </c>
      <c r="K106" s="14" t="s">
        <v>59</v>
      </c>
      <c r="L106" s="14" t="s">
        <v>59</v>
      </c>
      <c r="M106" s="14" t="s">
        <v>59</v>
      </c>
    </row>
    <row r="107" spans="1:13" ht="31.5" customHeight="1">
      <c r="A107" s="14">
        <v>4</v>
      </c>
      <c r="B107" s="17" t="s">
        <v>98</v>
      </c>
      <c r="C107" s="14" t="s">
        <v>95</v>
      </c>
      <c r="D107" s="14" t="s">
        <v>99</v>
      </c>
      <c r="E107" s="14">
        <v>7100</v>
      </c>
      <c r="F107" s="14"/>
      <c r="G107" s="14">
        <v>7100</v>
      </c>
      <c r="H107" s="14">
        <v>5000</v>
      </c>
      <c r="I107" s="14"/>
      <c r="J107" s="14">
        <f>H107</f>
        <v>5000</v>
      </c>
      <c r="K107" s="14">
        <v>5500</v>
      </c>
      <c r="L107" s="14"/>
      <c r="M107" s="14">
        <f>K107</f>
        <v>5500</v>
      </c>
    </row>
    <row r="108" spans="1:13" ht="31.5" customHeight="1">
      <c r="A108" s="14">
        <v>5</v>
      </c>
      <c r="B108" s="17" t="s">
        <v>100</v>
      </c>
      <c r="C108" s="14" t="s">
        <v>95</v>
      </c>
      <c r="D108" s="14" t="s">
        <v>99</v>
      </c>
      <c r="E108" s="14">
        <v>81</v>
      </c>
      <c r="F108" s="14"/>
      <c r="G108" s="14">
        <v>81</v>
      </c>
      <c r="H108" s="14">
        <v>60</v>
      </c>
      <c r="I108" s="14"/>
      <c r="J108" s="14">
        <f>H108</f>
        <v>60</v>
      </c>
      <c r="K108" s="14">
        <v>60</v>
      </c>
      <c r="L108" s="14"/>
      <c r="M108" s="14">
        <f>K108</f>
        <v>60</v>
      </c>
    </row>
    <row r="109" spans="1:13" ht="20.25">
      <c r="A109" s="14">
        <v>6</v>
      </c>
      <c r="B109" s="15" t="s">
        <v>101</v>
      </c>
      <c r="C109" s="14" t="s">
        <v>59</v>
      </c>
      <c r="D109" s="14" t="s">
        <v>59</v>
      </c>
      <c r="E109" s="14" t="s">
        <v>59</v>
      </c>
      <c r="F109" s="14" t="s">
        <v>59</v>
      </c>
      <c r="G109" s="14" t="s">
        <v>59</v>
      </c>
      <c r="H109" s="14" t="s">
        <v>59</v>
      </c>
      <c r="I109" s="14" t="s">
        <v>59</v>
      </c>
      <c r="J109" s="14" t="s">
        <v>59</v>
      </c>
      <c r="K109" s="14" t="s">
        <v>59</v>
      </c>
      <c r="L109" s="14" t="s">
        <v>59</v>
      </c>
      <c r="M109" s="14" t="s">
        <v>59</v>
      </c>
    </row>
    <row r="110" spans="1:13" ht="49.5" customHeight="1">
      <c r="A110" s="14">
        <v>7</v>
      </c>
      <c r="B110" s="21" t="s">
        <v>102</v>
      </c>
      <c r="C110" s="14" t="s">
        <v>95</v>
      </c>
      <c r="D110" s="14" t="s">
        <v>103</v>
      </c>
      <c r="E110" s="14">
        <v>546</v>
      </c>
      <c r="F110" s="14" t="s">
        <v>59</v>
      </c>
      <c r="G110" s="14">
        <v>546</v>
      </c>
      <c r="H110" s="49">
        <f>H107/13</f>
        <v>384.61538461538464</v>
      </c>
      <c r="I110" s="49" t="s">
        <v>59</v>
      </c>
      <c r="J110" s="49">
        <f>H110</f>
        <v>384.61538461538464</v>
      </c>
      <c r="K110" s="49">
        <f>K107/13</f>
        <v>423.0769230769231</v>
      </c>
      <c r="L110" s="49" t="s">
        <v>59</v>
      </c>
      <c r="M110" s="49">
        <f>K110</f>
        <v>423.0769230769231</v>
      </c>
    </row>
    <row r="111" spans="1:13" ht="51" customHeight="1">
      <c r="A111" s="14">
        <v>8</v>
      </c>
      <c r="B111" s="21" t="s">
        <v>104</v>
      </c>
      <c r="C111" s="14" t="s">
        <v>95</v>
      </c>
      <c r="D111" s="14" t="s">
        <v>103</v>
      </c>
      <c r="E111" s="14">
        <v>6</v>
      </c>
      <c r="F111" s="14"/>
      <c r="G111" s="14">
        <v>6</v>
      </c>
      <c r="H111" s="22">
        <f>H108/13</f>
        <v>4.615384615384615</v>
      </c>
      <c r="I111" s="14"/>
      <c r="J111" s="22">
        <f>H111</f>
        <v>4.615384615384615</v>
      </c>
      <c r="K111" s="22">
        <f>K108/13</f>
        <v>4.615384615384615</v>
      </c>
      <c r="L111" s="14"/>
      <c r="M111" s="22">
        <f>K111</f>
        <v>4.615384615384615</v>
      </c>
    </row>
    <row r="112" spans="1:13" ht="20.25">
      <c r="A112" s="14">
        <v>9</v>
      </c>
      <c r="B112" s="21" t="s">
        <v>105</v>
      </c>
      <c r="C112" s="14" t="s">
        <v>106</v>
      </c>
      <c r="D112" s="14" t="s">
        <v>103</v>
      </c>
      <c r="E112" s="18">
        <f>C55/E105</f>
        <v>183625.77777777778</v>
      </c>
      <c r="F112" s="18">
        <f>D29/E105</f>
        <v>3073.703703703704</v>
      </c>
      <c r="G112" s="18">
        <v>186700</v>
      </c>
      <c r="H112" s="18">
        <f>G55/13.5</f>
        <v>245140.88888888888</v>
      </c>
      <c r="I112" s="18"/>
      <c r="J112" s="18">
        <f>H112</f>
        <v>245140.88888888888</v>
      </c>
      <c r="K112" s="18">
        <f>K55/13.5</f>
        <v>275168.3703703704</v>
      </c>
      <c r="L112" s="18"/>
      <c r="M112" s="18">
        <f>N55/13.5</f>
        <v>275168.3703703704</v>
      </c>
    </row>
    <row r="113" spans="1:13" ht="20.25">
      <c r="A113" s="14">
        <v>10</v>
      </c>
      <c r="B113" s="20" t="s">
        <v>107</v>
      </c>
      <c r="C113" s="14"/>
      <c r="D113" s="14"/>
      <c r="E113" s="14"/>
      <c r="F113" s="14"/>
      <c r="G113" s="14"/>
      <c r="H113" s="22"/>
      <c r="I113" s="14"/>
      <c r="J113" s="22"/>
      <c r="K113" s="22"/>
      <c r="L113" s="22"/>
      <c r="M113" s="22"/>
    </row>
    <row r="114" spans="1:13" ht="51.75" customHeight="1">
      <c r="A114" s="14">
        <v>11</v>
      </c>
      <c r="B114" s="21" t="s">
        <v>108</v>
      </c>
      <c r="C114" s="14" t="s">
        <v>109</v>
      </c>
      <c r="D114" s="14" t="s">
        <v>103</v>
      </c>
      <c r="E114" s="14">
        <v>417.6</v>
      </c>
      <c r="F114" s="14"/>
      <c r="G114" s="14">
        <v>417.6</v>
      </c>
      <c r="H114" s="14">
        <v>100</v>
      </c>
      <c r="I114" s="14"/>
      <c r="J114" s="14">
        <v>100</v>
      </c>
      <c r="K114" s="14">
        <v>100</v>
      </c>
      <c r="L114" s="22"/>
      <c r="M114" s="14">
        <v>100</v>
      </c>
    </row>
    <row r="115" spans="1:13" ht="28.5" customHeight="1">
      <c r="A115" s="14">
        <v>12</v>
      </c>
      <c r="B115" s="21" t="s">
        <v>110</v>
      </c>
      <c r="C115" s="14" t="s">
        <v>109</v>
      </c>
      <c r="D115" s="14" t="s">
        <v>103</v>
      </c>
      <c r="E115" s="14">
        <v>162</v>
      </c>
      <c r="F115" s="14"/>
      <c r="G115" s="14">
        <v>162</v>
      </c>
      <c r="H115" s="14">
        <v>100</v>
      </c>
      <c r="I115" s="14"/>
      <c r="J115" s="14">
        <v>100</v>
      </c>
      <c r="K115" s="14">
        <v>100</v>
      </c>
      <c r="L115" s="22"/>
      <c r="M115" s="14">
        <v>100</v>
      </c>
    </row>
    <row r="116" spans="1:13" ht="20.25">
      <c r="A116" s="23"/>
      <c r="B116" s="24"/>
      <c r="C116" s="23"/>
      <c r="D116" s="23"/>
      <c r="E116" s="23"/>
      <c r="F116" s="23"/>
      <c r="G116" s="23"/>
      <c r="H116" s="25"/>
      <c r="I116" s="23"/>
      <c r="J116" s="25"/>
      <c r="K116" s="25"/>
      <c r="L116" s="25"/>
      <c r="M116" s="25"/>
    </row>
    <row r="117" spans="1:13" ht="20.25">
      <c r="A117" s="93" t="s">
        <v>200</v>
      </c>
      <c r="B117" s="93"/>
      <c r="C117" s="93"/>
      <c r="D117" s="93"/>
      <c r="E117" s="93"/>
      <c r="F117" s="93"/>
      <c r="G117" s="93"/>
      <c r="H117" s="93"/>
      <c r="I117" s="93"/>
      <c r="J117" s="93"/>
      <c r="K117" s="11"/>
      <c r="L117" s="11"/>
      <c r="M117" s="11"/>
    </row>
    <row r="118" spans="1:13" ht="20.25">
      <c r="A118" s="19" t="s">
        <v>7</v>
      </c>
      <c r="B118" s="11"/>
      <c r="C118" s="11"/>
      <c r="D118" s="11"/>
      <c r="E118" s="11"/>
      <c r="F118" s="11"/>
      <c r="G118" s="11"/>
      <c r="H118" s="11"/>
      <c r="I118" s="11"/>
      <c r="J118" s="11"/>
      <c r="K118" s="11"/>
      <c r="L118" s="11"/>
      <c r="M118" s="11"/>
    </row>
    <row r="119" spans="1:11" ht="20.25">
      <c r="A119" s="104" t="s">
        <v>83</v>
      </c>
      <c r="B119" s="104" t="s">
        <v>88</v>
      </c>
      <c r="C119" s="104" t="s">
        <v>89</v>
      </c>
      <c r="D119" s="104" t="s">
        <v>90</v>
      </c>
      <c r="E119" s="104" t="s">
        <v>65</v>
      </c>
      <c r="F119" s="104"/>
      <c r="G119" s="104"/>
      <c r="H119" s="104" t="s">
        <v>66</v>
      </c>
      <c r="I119" s="104"/>
      <c r="J119" s="104"/>
      <c r="K119" s="11"/>
    </row>
    <row r="120" spans="1:11" ht="40.5">
      <c r="A120" s="104"/>
      <c r="B120" s="104"/>
      <c r="C120" s="104"/>
      <c r="D120" s="104"/>
      <c r="E120" s="14" t="s">
        <v>51</v>
      </c>
      <c r="F120" s="14" t="s">
        <v>52</v>
      </c>
      <c r="G120" s="14" t="s">
        <v>91</v>
      </c>
      <c r="H120" s="14" t="s">
        <v>51</v>
      </c>
      <c r="I120" s="14" t="s">
        <v>52</v>
      </c>
      <c r="J120" s="14" t="s">
        <v>92</v>
      </c>
      <c r="K120" s="11"/>
    </row>
    <row r="121" spans="1:11" ht="20.25">
      <c r="A121" s="14">
        <v>1</v>
      </c>
      <c r="B121" s="14">
        <v>2</v>
      </c>
      <c r="C121" s="14">
        <v>3</v>
      </c>
      <c r="D121" s="14">
        <v>4</v>
      </c>
      <c r="E121" s="14">
        <v>5</v>
      </c>
      <c r="F121" s="14">
        <v>6</v>
      </c>
      <c r="G121" s="14">
        <v>7</v>
      </c>
      <c r="H121" s="14">
        <v>8</v>
      </c>
      <c r="I121" s="14">
        <v>9</v>
      </c>
      <c r="J121" s="14">
        <v>10</v>
      </c>
      <c r="K121" s="11"/>
    </row>
    <row r="122" spans="1:11" ht="20.25">
      <c r="A122" s="14">
        <v>1</v>
      </c>
      <c r="B122" s="15" t="s">
        <v>111</v>
      </c>
      <c r="C122" s="14"/>
      <c r="D122" s="14"/>
      <c r="E122" s="17" t="s">
        <v>59</v>
      </c>
      <c r="F122" s="17" t="s">
        <v>59</v>
      </c>
      <c r="G122" s="17" t="s">
        <v>59</v>
      </c>
      <c r="H122" s="17" t="s">
        <v>59</v>
      </c>
      <c r="I122" s="17" t="s">
        <v>59</v>
      </c>
      <c r="J122" s="17" t="s">
        <v>59</v>
      </c>
      <c r="K122" s="11"/>
    </row>
    <row r="123" spans="1:11" ht="20.25">
      <c r="A123" s="14">
        <v>2</v>
      </c>
      <c r="B123" s="21" t="s">
        <v>94</v>
      </c>
      <c r="C123" s="14" t="s">
        <v>95</v>
      </c>
      <c r="D123" s="44" t="s">
        <v>96</v>
      </c>
      <c r="E123" s="17">
        <v>13.5</v>
      </c>
      <c r="F123" s="17">
        <v>0</v>
      </c>
      <c r="G123" s="17">
        <f>E123+F123</f>
        <v>13.5</v>
      </c>
      <c r="H123" s="17">
        <v>13.5</v>
      </c>
      <c r="I123" s="17">
        <v>0</v>
      </c>
      <c r="J123" s="17">
        <f>H123+I123</f>
        <v>13.5</v>
      </c>
      <c r="K123" s="11"/>
    </row>
    <row r="124" spans="1:11" ht="20.25">
      <c r="A124" s="14">
        <v>3</v>
      </c>
      <c r="B124" s="15" t="s">
        <v>112</v>
      </c>
      <c r="C124" s="14" t="s">
        <v>59</v>
      </c>
      <c r="D124" s="14" t="s">
        <v>59</v>
      </c>
      <c r="E124" s="17" t="s">
        <v>59</v>
      </c>
      <c r="F124" s="17" t="s">
        <v>59</v>
      </c>
      <c r="G124" s="17"/>
      <c r="H124" s="17" t="s">
        <v>59</v>
      </c>
      <c r="I124" s="17" t="s">
        <v>59</v>
      </c>
      <c r="J124" s="17" t="s">
        <v>59</v>
      </c>
      <c r="K124" s="11"/>
    </row>
    <row r="125" spans="1:11" ht="30" customHeight="1">
      <c r="A125" s="14">
        <v>4</v>
      </c>
      <c r="B125" s="17" t="s">
        <v>171</v>
      </c>
      <c r="C125" s="14" t="s">
        <v>95</v>
      </c>
      <c r="D125" s="14" t="s">
        <v>99</v>
      </c>
      <c r="E125" s="17">
        <v>5500</v>
      </c>
      <c r="F125" s="17"/>
      <c r="G125" s="17">
        <f>E125+F125</f>
        <v>5500</v>
      </c>
      <c r="H125" s="17">
        <v>5500</v>
      </c>
      <c r="I125" s="17"/>
      <c r="J125" s="17">
        <f aca="true" t="shared" si="9" ref="J125:J130">H125</f>
        <v>5500</v>
      </c>
      <c r="K125" s="11"/>
    </row>
    <row r="126" spans="1:11" ht="30" customHeight="1">
      <c r="A126" s="14">
        <v>5</v>
      </c>
      <c r="B126" s="17" t="s">
        <v>100</v>
      </c>
      <c r="C126" s="14" t="s">
        <v>95</v>
      </c>
      <c r="D126" s="14" t="s">
        <v>99</v>
      </c>
      <c r="E126" s="17">
        <v>60</v>
      </c>
      <c r="F126" s="17"/>
      <c r="G126" s="17">
        <f>E126+F126</f>
        <v>60</v>
      </c>
      <c r="H126" s="17">
        <v>60</v>
      </c>
      <c r="I126" s="17"/>
      <c r="J126" s="17">
        <f t="shared" si="9"/>
        <v>60</v>
      </c>
      <c r="K126" s="11"/>
    </row>
    <row r="127" spans="1:11" ht="20.25">
      <c r="A127" s="14">
        <v>6</v>
      </c>
      <c r="B127" s="15" t="s">
        <v>113</v>
      </c>
      <c r="C127" s="14" t="s">
        <v>59</v>
      </c>
      <c r="D127" s="14" t="s">
        <v>59</v>
      </c>
      <c r="E127" s="17"/>
      <c r="F127" s="17"/>
      <c r="G127" s="17">
        <f>E127+F127</f>
        <v>0</v>
      </c>
      <c r="H127" s="17"/>
      <c r="I127" s="17"/>
      <c r="J127" s="17">
        <f t="shared" si="9"/>
        <v>0</v>
      </c>
      <c r="K127" s="11"/>
    </row>
    <row r="128" spans="1:11" ht="49.5" customHeight="1">
      <c r="A128" s="14">
        <v>7</v>
      </c>
      <c r="B128" s="21" t="s">
        <v>102</v>
      </c>
      <c r="C128" s="14" t="s">
        <v>95</v>
      </c>
      <c r="D128" s="14" t="s">
        <v>103</v>
      </c>
      <c r="E128" s="26">
        <f>E125/13</f>
        <v>423.0769230769231</v>
      </c>
      <c r="F128" s="17" t="s">
        <v>59</v>
      </c>
      <c r="G128" s="26">
        <f>E128</f>
        <v>423.0769230769231</v>
      </c>
      <c r="H128" s="26">
        <f>H125/13</f>
        <v>423.0769230769231</v>
      </c>
      <c r="I128" s="26" t="s">
        <v>59</v>
      </c>
      <c r="J128" s="26">
        <f t="shared" si="9"/>
        <v>423.0769230769231</v>
      </c>
      <c r="K128" s="11"/>
    </row>
    <row r="129" spans="1:11" ht="47.25" customHeight="1">
      <c r="A129" s="14">
        <v>8</v>
      </c>
      <c r="B129" s="21" t="s">
        <v>104</v>
      </c>
      <c r="C129" s="14" t="s">
        <v>95</v>
      </c>
      <c r="D129" s="14" t="s">
        <v>103</v>
      </c>
      <c r="E129" s="26">
        <f>E126/13</f>
        <v>4.615384615384615</v>
      </c>
      <c r="F129" s="17" t="s">
        <v>59</v>
      </c>
      <c r="G129" s="26">
        <f>E129</f>
        <v>4.615384615384615</v>
      </c>
      <c r="H129" s="26">
        <f>H126/13</f>
        <v>4.615384615384615</v>
      </c>
      <c r="I129" s="26" t="s">
        <v>59</v>
      </c>
      <c r="J129" s="26">
        <f t="shared" si="9"/>
        <v>4.615384615384615</v>
      </c>
      <c r="K129" s="11"/>
    </row>
    <row r="130" spans="1:11" ht="20.25">
      <c r="A130" s="14">
        <v>9</v>
      </c>
      <c r="B130" s="21" t="s">
        <v>105</v>
      </c>
      <c r="C130" s="14"/>
      <c r="D130" s="14"/>
      <c r="E130" s="45">
        <f>F76/13.5</f>
        <v>290701.42948148143</v>
      </c>
      <c r="F130" s="45"/>
      <c r="G130" s="45">
        <f>E130</f>
        <v>290701.42948148143</v>
      </c>
      <c r="H130" s="45">
        <f>G76/13.5</f>
        <v>305327.2463059259</v>
      </c>
      <c r="I130" s="45" t="s">
        <v>59</v>
      </c>
      <c r="J130" s="45">
        <f t="shared" si="9"/>
        <v>305327.2463059259</v>
      </c>
      <c r="K130" s="11"/>
    </row>
    <row r="131" spans="1:11" ht="20.25">
      <c r="A131" s="14">
        <v>10</v>
      </c>
      <c r="B131" s="20" t="s">
        <v>107</v>
      </c>
      <c r="C131" s="14"/>
      <c r="D131" s="14"/>
      <c r="E131" s="26"/>
      <c r="F131" s="17"/>
      <c r="G131" s="26"/>
      <c r="H131" s="26"/>
      <c r="I131" s="26"/>
      <c r="J131" s="26"/>
      <c r="K131" s="11"/>
    </row>
    <row r="132" spans="1:11" ht="27" customHeight="1">
      <c r="A132" s="14">
        <v>11</v>
      </c>
      <c r="B132" s="21" t="s">
        <v>172</v>
      </c>
      <c r="C132" s="14" t="s">
        <v>109</v>
      </c>
      <c r="D132" s="14" t="s">
        <v>103</v>
      </c>
      <c r="E132" s="27">
        <v>100</v>
      </c>
      <c r="F132" s="27"/>
      <c r="G132" s="27">
        <v>100</v>
      </c>
      <c r="H132" s="27">
        <v>100</v>
      </c>
      <c r="I132" s="27"/>
      <c r="J132" s="27">
        <v>100</v>
      </c>
      <c r="K132" s="11"/>
    </row>
    <row r="133" spans="1:11" ht="27" customHeight="1">
      <c r="A133" s="14">
        <v>12</v>
      </c>
      <c r="B133" s="21" t="s">
        <v>110</v>
      </c>
      <c r="C133" s="14" t="s">
        <v>109</v>
      </c>
      <c r="D133" s="14" t="s">
        <v>103</v>
      </c>
      <c r="E133" s="27">
        <v>100</v>
      </c>
      <c r="F133" s="27"/>
      <c r="G133" s="27">
        <v>100</v>
      </c>
      <c r="H133" s="27">
        <v>100</v>
      </c>
      <c r="I133" s="27"/>
      <c r="J133" s="27">
        <v>100</v>
      </c>
      <c r="K133" s="11"/>
    </row>
    <row r="134" spans="1:11" ht="31.5" customHeight="1">
      <c r="A134" s="106" t="s">
        <v>114</v>
      </c>
      <c r="B134" s="106"/>
      <c r="C134" s="106"/>
      <c r="D134" s="106"/>
      <c r="E134" s="106"/>
      <c r="F134" s="106"/>
      <c r="G134" s="106"/>
      <c r="H134" s="106"/>
      <c r="I134" s="106"/>
      <c r="J134" s="106"/>
      <c r="K134" s="106"/>
    </row>
    <row r="135" spans="1:11" ht="20.25">
      <c r="A135" s="19" t="s">
        <v>7</v>
      </c>
      <c r="B135" s="11"/>
      <c r="C135" s="11"/>
      <c r="D135" s="11"/>
      <c r="E135" s="11"/>
      <c r="F135" s="11"/>
      <c r="G135" s="11"/>
      <c r="H135" s="11"/>
      <c r="I135" s="11"/>
      <c r="J135" s="11"/>
      <c r="K135" s="11"/>
    </row>
    <row r="136" spans="1:16" ht="21" customHeight="1">
      <c r="A136" s="104" t="s">
        <v>83</v>
      </c>
      <c r="B136" s="104" t="s">
        <v>47</v>
      </c>
      <c r="C136" s="107" t="s">
        <v>48</v>
      </c>
      <c r="D136" s="108"/>
      <c r="E136" s="107" t="s">
        <v>49</v>
      </c>
      <c r="F136" s="108"/>
      <c r="G136" s="107" t="s">
        <v>50</v>
      </c>
      <c r="H136" s="108"/>
      <c r="I136" s="107" t="s">
        <v>65</v>
      </c>
      <c r="J136" s="108"/>
      <c r="K136" s="107" t="s">
        <v>66</v>
      </c>
      <c r="L136" s="108"/>
      <c r="M136" s="11"/>
      <c r="N136" s="11"/>
      <c r="O136" s="11"/>
      <c r="P136" s="11"/>
    </row>
    <row r="137" spans="1:16" ht="40.5">
      <c r="A137" s="104"/>
      <c r="B137" s="104"/>
      <c r="C137" s="14" t="s">
        <v>51</v>
      </c>
      <c r="D137" s="14" t="s">
        <v>52</v>
      </c>
      <c r="E137" s="14" t="s">
        <v>51</v>
      </c>
      <c r="F137" s="14" t="s">
        <v>52</v>
      </c>
      <c r="G137" s="14" t="s">
        <v>51</v>
      </c>
      <c r="H137" s="14" t="s">
        <v>52</v>
      </c>
      <c r="I137" s="14" t="s">
        <v>51</v>
      </c>
      <c r="J137" s="14" t="s">
        <v>52</v>
      </c>
      <c r="K137" s="14" t="s">
        <v>51</v>
      </c>
      <c r="L137" s="14" t="s">
        <v>52</v>
      </c>
      <c r="M137" s="11"/>
      <c r="N137" s="11"/>
      <c r="O137" s="11"/>
      <c r="P137" s="11"/>
    </row>
    <row r="138" spans="1:16" ht="20.25">
      <c r="A138" s="14">
        <v>1</v>
      </c>
      <c r="B138" s="14">
        <v>2</v>
      </c>
      <c r="C138" s="14">
        <v>2</v>
      </c>
      <c r="D138" s="14">
        <v>3</v>
      </c>
      <c r="E138" s="14">
        <v>4</v>
      </c>
      <c r="F138" s="14">
        <v>5</v>
      </c>
      <c r="G138" s="14">
        <v>6</v>
      </c>
      <c r="H138" s="14">
        <v>7</v>
      </c>
      <c r="I138" s="14">
        <v>8</v>
      </c>
      <c r="J138" s="14">
        <v>9</v>
      </c>
      <c r="K138" s="14">
        <v>10</v>
      </c>
      <c r="L138" s="14">
        <v>11</v>
      </c>
      <c r="M138" s="11"/>
      <c r="N138" s="11"/>
      <c r="O138" s="11"/>
      <c r="P138" s="11"/>
    </row>
    <row r="139" spans="1:16" ht="27" customHeight="1">
      <c r="A139" s="66">
        <v>1</v>
      </c>
      <c r="B139" s="21" t="s">
        <v>115</v>
      </c>
      <c r="C139" s="18">
        <v>493187</v>
      </c>
      <c r="D139" s="18"/>
      <c r="E139" s="18">
        <v>684000</v>
      </c>
      <c r="F139" s="18"/>
      <c r="G139" s="18">
        <v>789606</v>
      </c>
      <c r="H139" s="18"/>
      <c r="I139" s="18">
        <f>G139*105.6/100</f>
        <v>833823.936</v>
      </c>
      <c r="J139" s="18"/>
      <c r="K139" s="18">
        <f>I139*105/100</f>
        <v>875515.1328</v>
      </c>
      <c r="L139" s="18"/>
      <c r="M139" s="11"/>
      <c r="N139" s="11"/>
      <c r="O139" s="11"/>
      <c r="P139" s="11"/>
    </row>
    <row r="140" spans="1:16" ht="27" customHeight="1">
      <c r="A140" s="66">
        <v>2</v>
      </c>
      <c r="B140" s="21" t="s">
        <v>116</v>
      </c>
      <c r="C140" s="18">
        <v>11018</v>
      </c>
      <c r="D140" s="18"/>
      <c r="E140" s="18">
        <v>11760</v>
      </c>
      <c r="F140" s="18"/>
      <c r="G140" s="18">
        <v>11880</v>
      </c>
      <c r="H140" s="18"/>
      <c r="I140" s="18">
        <f aca="true" t="shared" si="10" ref="I140:I146">G140*105.6/100</f>
        <v>12545.28</v>
      </c>
      <c r="J140" s="18"/>
      <c r="K140" s="18">
        <f aca="true" t="shared" si="11" ref="K140:K148">I140*105/100</f>
        <v>13172.544000000002</v>
      </c>
      <c r="L140" s="18"/>
      <c r="M140" s="11"/>
      <c r="N140" s="11"/>
      <c r="O140" s="11"/>
      <c r="P140" s="11"/>
    </row>
    <row r="141" spans="1:16" ht="27" customHeight="1">
      <c r="A141" s="66">
        <v>3</v>
      </c>
      <c r="B141" s="21" t="s">
        <v>117</v>
      </c>
      <c r="C141" s="18">
        <v>106076</v>
      </c>
      <c r="D141" s="18"/>
      <c r="E141" s="18">
        <v>171000</v>
      </c>
      <c r="F141" s="18"/>
      <c r="G141" s="18">
        <v>208203</v>
      </c>
      <c r="H141" s="18"/>
      <c r="I141" s="18">
        <f t="shared" si="10"/>
        <v>219862.36799999996</v>
      </c>
      <c r="J141" s="18"/>
      <c r="K141" s="18">
        <f t="shared" si="11"/>
        <v>230855.48639999997</v>
      </c>
      <c r="L141" s="18"/>
      <c r="M141" s="11"/>
      <c r="N141" s="11"/>
      <c r="O141" s="11"/>
      <c r="P141" s="11"/>
    </row>
    <row r="142" spans="1:16" ht="27" customHeight="1">
      <c r="A142" s="66">
        <v>4</v>
      </c>
      <c r="B142" s="21" t="s">
        <v>118</v>
      </c>
      <c r="C142" s="18">
        <v>255580</v>
      </c>
      <c r="D142" s="18"/>
      <c r="E142" s="18">
        <v>430000</v>
      </c>
      <c r="F142" s="18"/>
      <c r="G142" s="18">
        <v>497792</v>
      </c>
      <c r="H142" s="18"/>
      <c r="I142" s="18">
        <f t="shared" si="10"/>
        <v>525668.352</v>
      </c>
      <c r="J142" s="18"/>
      <c r="K142" s="18">
        <f t="shared" si="11"/>
        <v>551951.7695999999</v>
      </c>
      <c r="L142" s="18"/>
      <c r="M142" s="11"/>
      <c r="N142" s="11"/>
      <c r="O142" s="11"/>
      <c r="P142" s="11"/>
    </row>
    <row r="143" spans="1:16" ht="27" customHeight="1">
      <c r="A143" s="66">
        <v>5</v>
      </c>
      <c r="B143" s="64" t="s">
        <v>178</v>
      </c>
      <c r="C143" s="18">
        <v>1036</v>
      </c>
      <c r="D143" s="18"/>
      <c r="E143" s="18">
        <v>1293</v>
      </c>
      <c r="F143" s="18"/>
      <c r="G143" s="18">
        <v>1410</v>
      </c>
      <c r="H143" s="18"/>
      <c r="I143" s="18">
        <f t="shared" si="10"/>
        <v>1488.96</v>
      </c>
      <c r="J143" s="18"/>
      <c r="K143" s="18">
        <f t="shared" si="11"/>
        <v>1563.4080000000001</v>
      </c>
      <c r="L143" s="18"/>
      <c r="M143" s="11"/>
      <c r="N143" s="11"/>
      <c r="O143" s="11"/>
      <c r="P143" s="11"/>
    </row>
    <row r="144" spans="1:16" ht="23.25" customHeight="1">
      <c r="A144" s="66">
        <v>6</v>
      </c>
      <c r="B144" s="21" t="s">
        <v>119</v>
      </c>
      <c r="C144" s="18">
        <v>712861</v>
      </c>
      <c r="D144" s="18"/>
      <c r="E144" s="18">
        <v>857795</v>
      </c>
      <c r="F144" s="18"/>
      <c r="G144" s="18">
        <v>930160</v>
      </c>
      <c r="H144" s="18"/>
      <c r="I144" s="18">
        <f t="shared" si="10"/>
        <v>982248.96</v>
      </c>
      <c r="J144" s="18"/>
      <c r="K144" s="18">
        <f t="shared" si="11"/>
        <v>1031361.4079999999</v>
      </c>
      <c r="L144" s="18"/>
      <c r="M144" s="11"/>
      <c r="N144" s="11"/>
      <c r="O144" s="11"/>
      <c r="P144" s="11"/>
    </row>
    <row r="145" spans="1:16" ht="27" customHeight="1">
      <c r="A145" s="66">
        <v>7</v>
      </c>
      <c r="B145" s="21" t="s">
        <v>120</v>
      </c>
      <c r="C145" s="18">
        <v>157821</v>
      </c>
      <c r="D145" s="18"/>
      <c r="E145" s="18">
        <v>175000</v>
      </c>
      <c r="F145" s="18"/>
      <c r="G145" s="18">
        <v>192483</v>
      </c>
      <c r="H145" s="18"/>
      <c r="I145" s="18">
        <f t="shared" si="10"/>
        <v>203262.048</v>
      </c>
      <c r="J145" s="18"/>
      <c r="K145" s="18">
        <f t="shared" si="11"/>
        <v>213425.15040000004</v>
      </c>
      <c r="L145" s="18"/>
      <c r="M145" s="11"/>
      <c r="N145" s="11"/>
      <c r="O145" s="11"/>
      <c r="P145" s="11"/>
    </row>
    <row r="146" spans="1:16" ht="48" customHeight="1">
      <c r="A146" s="66">
        <v>8</v>
      </c>
      <c r="B146" s="21" t="s">
        <v>177</v>
      </c>
      <c r="C146" s="18">
        <v>140669</v>
      </c>
      <c r="D146" s="18"/>
      <c r="E146" s="18">
        <v>172000</v>
      </c>
      <c r="F146" s="18"/>
      <c r="G146" s="18">
        <v>190132</v>
      </c>
      <c r="H146" s="18"/>
      <c r="I146" s="18">
        <f t="shared" si="10"/>
        <v>200779.392</v>
      </c>
      <c r="J146" s="18"/>
      <c r="K146" s="18">
        <f t="shared" si="11"/>
        <v>210818.3616</v>
      </c>
      <c r="L146" s="18"/>
      <c r="M146" s="11"/>
      <c r="N146" s="11"/>
      <c r="O146" s="11"/>
      <c r="P146" s="11"/>
    </row>
    <row r="147" spans="1:16" ht="20.25">
      <c r="A147" s="66">
        <v>9</v>
      </c>
      <c r="B147" s="21" t="s">
        <v>121</v>
      </c>
      <c r="C147" s="18">
        <v>13181</v>
      </c>
      <c r="D147" s="18"/>
      <c r="E147" s="18"/>
      <c r="F147" s="18"/>
      <c r="G147" s="18"/>
      <c r="H147" s="18"/>
      <c r="I147" s="18">
        <f>G147*105.6/100</f>
        <v>0</v>
      </c>
      <c r="J147" s="18"/>
      <c r="K147" s="18">
        <f t="shared" si="11"/>
        <v>0</v>
      </c>
      <c r="L147" s="18"/>
      <c r="M147" s="11"/>
      <c r="N147" s="11"/>
      <c r="O147" s="11"/>
      <c r="P147" s="11"/>
    </row>
    <row r="148" spans="1:16" ht="20.25">
      <c r="A148" s="13" t="s">
        <v>1</v>
      </c>
      <c r="B148" s="16"/>
      <c r="C148" s="16">
        <f>C139+C140+C141+C142+C143+C144+C145+C146+C147</f>
        <v>1891429</v>
      </c>
      <c r="D148" s="16"/>
      <c r="E148" s="16">
        <f>E139+E140+E141+E142+E143+E144+E145+E146+E147</f>
        <v>2502848</v>
      </c>
      <c r="F148" s="16" t="s">
        <v>59</v>
      </c>
      <c r="G148" s="16">
        <f>SUM(G139:G147)</f>
        <v>2821666</v>
      </c>
      <c r="H148" s="16" t="s">
        <v>59</v>
      </c>
      <c r="I148" s="16">
        <f>G148*105.6/100</f>
        <v>2979679.2959999996</v>
      </c>
      <c r="J148" s="16" t="s">
        <v>59</v>
      </c>
      <c r="K148" s="16">
        <f t="shared" si="11"/>
        <v>3128663.2608</v>
      </c>
      <c r="L148" s="16" t="s">
        <v>59</v>
      </c>
      <c r="M148" s="11"/>
      <c r="N148" s="11"/>
      <c r="O148" s="11"/>
      <c r="P148" s="11"/>
    </row>
    <row r="149" spans="1:16" ht="45" customHeight="1">
      <c r="A149" s="14"/>
      <c r="B149" s="44" t="s">
        <v>122</v>
      </c>
      <c r="C149" s="14" t="s">
        <v>58</v>
      </c>
      <c r="D149" s="14" t="s">
        <v>59</v>
      </c>
      <c r="E149" s="14" t="s">
        <v>58</v>
      </c>
      <c r="F149" s="14" t="s">
        <v>59</v>
      </c>
      <c r="G149" s="14" t="s">
        <v>59</v>
      </c>
      <c r="H149" s="14" t="s">
        <v>59</v>
      </c>
      <c r="I149" s="14" t="s">
        <v>59</v>
      </c>
      <c r="J149" s="14" t="s">
        <v>59</v>
      </c>
      <c r="K149" s="14" t="s">
        <v>58</v>
      </c>
      <c r="L149" s="14" t="s">
        <v>59</v>
      </c>
      <c r="M149" s="11"/>
      <c r="N149" s="11"/>
      <c r="O149" s="11"/>
      <c r="P149" s="11"/>
    </row>
    <row r="150" spans="1:16" ht="35.25" customHeight="1">
      <c r="A150" s="93" t="s">
        <v>123</v>
      </c>
      <c r="B150" s="93"/>
      <c r="C150" s="93"/>
      <c r="D150" s="93"/>
      <c r="E150" s="93"/>
      <c r="F150" s="93"/>
      <c r="G150" s="93"/>
      <c r="H150" s="93"/>
      <c r="I150" s="93"/>
      <c r="J150" s="93"/>
      <c r="K150" s="93"/>
      <c r="L150" s="93"/>
      <c r="M150" s="93"/>
      <c r="N150" s="93"/>
      <c r="O150" s="93"/>
      <c r="P150" s="93"/>
    </row>
    <row r="152" spans="1:16" ht="20.25">
      <c r="A152" s="104" t="s">
        <v>86</v>
      </c>
      <c r="B152" s="104" t="s">
        <v>124</v>
      </c>
      <c r="C152" s="104" t="s">
        <v>48</v>
      </c>
      <c r="D152" s="104"/>
      <c r="E152" s="104"/>
      <c r="F152" s="104"/>
      <c r="G152" s="104" t="s">
        <v>125</v>
      </c>
      <c r="H152" s="104"/>
      <c r="I152" s="104"/>
      <c r="J152" s="104"/>
      <c r="K152" s="104" t="s">
        <v>126</v>
      </c>
      <c r="L152" s="104"/>
      <c r="M152" s="104" t="s">
        <v>127</v>
      </c>
      <c r="N152" s="104"/>
      <c r="O152" s="104" t="s">
        <v>128</v>
      </c>
      <c r="P152" s="104"/>
    </row>
    <row r="153" spans="1:16" ht="20.25">
      <c r="A153" s="104"/>
      <c r="B153" s="104"/>
      <c r="C153" s="104" t="s">
        <v>51</v>
      </c>
      <c r="D153" s="104"/>
      <c r="E153" s="104" t="s">
        <v>52</v>
      </c>
      <c r="F153" s="104"/>
      <c r="G153" s="104" t="s">
        <v>51</v>
      </c>
      <c r="H153" s="104"/>
      <c r="I153" s="104" t="s">
        <v>52</v>
      </c>
      <c r="J153" s="104"/>
      <c r="K153" s="104" t="s">
        <v>51</v>
      </c>
      <c r="L153" s="104" t="s">
        <v>52</v>
      </c>
      <c r="M153" s="104" t="s">
        <v>51</v>
      </c>
      <c r="N153" s="104" t="s">
        <v>52</v>
      </c>
      <c r="O153" s="104" t="s">
        <v>51</v>
      </c>
      <c r="P153" s="104" t="s">
        <v>52</v>
      </c>
    </row>
    <row r="154" spans="1:16" ht="40.5">
      <c r="A154" s="104"/>
      <c r="B154" s="104"/>
      <c r="C154" s="14" t="s">
        <v>129</v>
      </c>
      <c r="D154" s="14" t="s">
        <v>130</v>
      </c>
      <c r="E154" s="14" t="s">
        <v>129</v>
      </c>
      <c r="F154" s="14" t="s">
        <v>130</v>
      </c>
      <c r="G154" s="14" t="s">
        <v>129</v>
      </c>
      <c r="H154" s="14" t="s">
        <v>130</v>
      </c>
      <c r="I154" s="14" t="s">
        <v>129</v>
      </c>
      <c r="J154" s="14" t="s">
        <v>130</v>
      </c>
      <c r="K154" s="104"/>
      <c r="L154" s="104"/>
      <c r="M154" s="104"/>
      <c r="N154" s="104"/>
      <c r="O154" s="104"/>
      <c r="P154" s="104"/>
    </row>
    <row r="155" spans="1:16" ht="20.25">
      <c r="A155" s="14">
        <v>1</v>
      </c>
      <c r="B155" s="14">
        <v>2</v>
      </c>
      <c r="C155" s="14">
        <v>3</v>
      </c>
      <c r="D155" s="14">
        <v>4</v>
      </c>
      <c r="E155" s="14">
        <v>5</v>
      </c>
      <c r="F155" s="14">
        <v>6</v>
      </c>
      <c r="G155" s="14">
        <v>7</v>
      </c>
      <c r="H155" s="14">
        <v>8</v>
      </c>
      <c r="I155" s="14">
        <v>9</v>
      </c>
      <c r="J155" s="14">
        <v>10</v>
      </c>
      <c r="K155" s="14">
        <v>11</v>
      </c>
      <c r="L155" s="14">
        <v>12</v>
      </c>
      <c r="M155" s="14">
        <v>13</v>
      </c>
      <c r="N155" s="14">
        <v>14</v>
      </c>
      <c r="O155" s="14">
        <v>15</v>
      </c>
      <c r="P155" s="14">
        <v>16</v>
      </c>
    </row>
    <row r="156" spans="1:16" ht="20.25">
      <c r="A156" s="14">
        <v>1</v>
      </c>
      <c r="B156" s="17" t="s">
        <v>131</v>
      </c>
      <c r="C156" s="22">
        <v>13</v>
      </c>
      <c r="D156" s="14">
        <v>12.5</v>
      </c>
      <c r="E156" s="14" t="s">
        <v>59</v>
      </c>
      <c r="F156" s="14" t="s">
        <v>59</v>
      </c>
      <c r="G156" s="22">
        <v>13</v>
      </c>
      <c r="H156" s="14">
        <v>13</v>
      </c>
      <c r="I156" s="14" t="s">
        <v>59</v>
      </c>
      <c r="J156" s="14" t="s">
        <v>59</v>
      </c>
      <c r="K156" s="22">
        <v>13</v>
      </c>
      <c r="L156" s="14" t="s">
        <v>59</v>
      </c>
      <c r="M156" s="22">
        <v>13</v>
      </c>
      <c r="N156" s="22" t="s">
        <v>59</v>
      </c>
      <c r="O156" s="22">
        <v>13</v>
      </c>
      <c r="P156" s="17" t="s">
        <v>59</v>
      </c>
    </row>
    <row r="157" spans="1:16" ht="20.25">
      <c r="A157" s="14">
        <v>2</v>
      </c>
      <c r="B157" s="17" t="s">
        <v>179</v>
      </c>
      <c r="C157" s="14">
        <v>0.5</v>
      </c>
      <c r="D157" s="14">
        <v>0.5</v>
      </c>
      <c r="E157" s="14"/>
      <c r="F157" s="14"/>
      <c r="G157" s="14">
        <v>0.5</v>
      </c>
      <c r="H157" s="14">
        <v>0.5</v>
      </c>
      <c r="I157" s="14"/>
      <c r="J157" s="14"/>
      <c r="K157" s="14">
        <v>0.5</v>
      </c>
      <c r="L157" s="14"/>
      <c r="M157" s="14">
        <v>0.5</v>
      </c>
      <c r="N157" s="14"/>
      <c r="O157" s="14">
        <v>0.5</v>
      </c>
      <c r="P157" s="17"/>
    </row>
    <row r="158" spans="1:16" ht="20.25">
      <c r="A158" s="13" t="s">
        <v>59</v>
      </c>
      <c r="B158" s="13" t="s">
        <v>1</v>
      </c>
      <c r="C158" s="28">
        <f>C156+C157</f>
        <v>13.5</v>
      </c>
      <c r="D158" s="28">
        <f>D156+D157</f>
        <v>13</v>
      </c>
      <c r="E158" s="13" t="s">
        <v>59</v>
      </c>
      <c r="F158" s="13" t="s">
        <v>59</v>
      </c>
      <c r="G158" s="13">
        <f>G156+G157</f>
        <v>13.5</v>
      </c>
      <c r="H158" s="13">
        <f>H156+H157</f>
        <v>13.5</v>
      </c>
      <c r="I158" s="13" t="s">
        <v>59</v>
      </c>
      <c r="J158" s="13" t="s">
        <v>59</v>
      </c>
      <c r="K158" s="13">
        <f>K156+K157</f>
        <v>13.5</v>
      </c>
      <c r="L158" s="13" t="s">
        <v>59</v>
      </c>
      <c r="M158" s="13">
        <f>M156+M157</f>
        <v>13.5</v>
      </c>
      <c r="N158" s="13" t="s">
        <v>59</v>
      </c>
      <c r="O158" s="13">
        <f>O156+O157</f>
        <v>13.5</v>
      </c>
      <c r="P158" s="13" t="s">
        <v>59</v>
      </c>
    </row>
    <row r="159" spans="1:16" ht="57.75" customHeight="1">
      <c r="A159" s="14" t="s">
        <v>59</v>
      </c>
      <c r="B159" s="14" t="s">
        <v>132</v>
      </c>
      <c r="C159" s="14" t="s">
        <v>58</v>
      </c>
      <c r="D159" s="14" t="s">
        <v>58</v>
      </c>
      <c r="E159" s="14" t="s">
        <v>59</v>
      </c>
      <c r="F159" s="14" t="s">
        <v>59</v>
      </c>
      <c r="G159" s="14" t="s">
        <v>58</v>
      </c>
      <c r="H159" s="14" t="s">
        <v>58</v>
      </c>
      <c r="I159" s="14" t="s">
        <v>59</v>
      </c>
      <c r="J159" s="14" t="s">
        <v>59</v>
      </c>
      <c r="K159" s="14" t="s">
        <v>58</v>
      </c>
      <c r="L159" s="14" t="s">
        <v>59</v>
      </c>
      <c r="M159" s="14" t="s">
        <v>58</v>
      </c>
      <c r="N159" s="14" t="s">
        <v>59</v>
      </c>
      <c r="O159" s="14" t="s">
        <v>58</v>
      </c>
      <c r="P159" s="14" t="s">
        <v>59</v>
      </c>
    </row>
    <row r="160" spans="1:16" ht="36" customHeight="1">
      <c r="A160" s="98" t="s">
        <v>133</v>
      </c>
      <c r="B160" s="98"/>
      <c r="C160" s="98"/>
      <c r="D160" s="98"/>
      <c r="E160" s="98"/>
      <c r="F160" s="98"/>
      <c r="G160" s="98"/>
      <c r="H160" s="98"/>
      <c r="I160" s="98"/>
      <c r="J160" s="98"/>
      <c r="K160" s="98"/>
      <c r="L160" s="98"/>
      <c r="M160" s="11"/>
      <c r="N160" s="11"/>
      <c r="O160" s="11"/>
      <c r="P160" s="11"/>
    </row>
    <row r="161" spans="1:16" ht="20.25">
      <c r="A161" s="98" t="s">
        <v>201</v>
      </c>
      <c r="B161" s="98"/>
      <c r="C161" s="98"/>
      <c r="D161" s="98"/>
      <c r="E161" s="98"/>
      <c r="F161" s="98"/>
      <c r="G161" s="98"/>
      <c r="H161" s="98"/>
      <c r="I161" s="98"/>
      <c r="J161" s="98"/>
      <c r="K161" s="98"/>
      <c r="L161" s="98"/>
      <c r="M161" s="11"/>
      <c r="N161" s="11"/>
      <c r="O161" s="11"/>
      <c r="P161" s="11"/>
    </row>
    <row r="162" spans="1:16" ht="20.25">
      <c r="A162" s="105" t="s">
        <v>7</v>
      </c>
      <c r="B162" s="105"/>
      <c r="C162" s="105"/>
      <c r="D162" s="105"/>
      <c r="E162" s="105"/>
      <c r="F162" s="105"/>
      <c r="G162" s="105"/>
      <c r="H162" s="105"/>
      <c r="I162" s="105"/>
      <c r="J162" s="105"/>
      <c r="K162" s="105"/>
      <c r="L162" s="105"/>
      <c r="M162" s="11"/>
      <c r="N162" s="11"/>
      <c r="O162" s="11"/>
      <c r="P162" s="11"/>
    </row>
    <row r="163" spans="1:16" ht="20.25">
      <c r="A163" s="104" t="s">
        <v>83</v>
      </c>
      <c r="B163" s="104" t="s">
        <v>134</v>
      </c>
      <c r="C163" s="104" t="s">
        <v>135</v>
      </c>
      <c r="D163" s="104" t="s">
        <v>48</v>
      </c>
      <c r="E163" s="104"/>
      <c r="F163" s="104"/>
      <c r="G163" s="104" t="s">
        <v>49</v>
      </c>
      <c r="H163" s="104"/>
      <c r="I163" s="104"/>
      <c r="J163" s="104" t="s">
        <v>50</v>
      </c>
      <c r="K163" s="104"/>
      <c r="L163" s="104"/>
      <c r="M163" s="11"/>
      <c r="N163" s="11"/>
      <c r="O163" s="11"/>
      <c r="P163" s="11"/>
    </row>
    <row r="164" spans="1:16" ht="40.5">
      <c r="A164" s="104"/>
      <c r="B164" s="104"/>
      <c r="C164" s="104"/>
      <c r="D164" s="14" t="s">
        <v>51</v>
      </c>
      <c r="E164" s="14" t="s">
        <v>52</v>
      </c>
      <c r="F164" s="14" t="s">
        <v>136</v>
      </c>
      <c r="G164" s="14" t="s">
        <v>51</v>
      </c>
      <c r="H164" s="14" t="s">
        <v>52</v>
      </c>
      <c r="I164" s="14" t="s">
        <v>55</v>
      </c>
      <c r="J164" s="14" t="s">
        <v>51</v>
      </c>
      <c r="K164" s="14" t="s">
        <v>52</v>
      </c>
      <c r="L164" s="14" t="s">
        <v>137</v>
      </c>
      <c r="M164" s="11"/>
      <c r="N164" s="11"/>
      <c r="O164" s="11"/>
      <c r="P164" s="11"/>
    </row>
    <row r="165" spans="1:16" ht="20.25">
      <c r="A165" s="14">
        <v>1</v>
      </c>
      <c r="B165" s="14">
        <v>2</v>
      </c>
      <c r="C165" s="14">
        <v>3</v>
      </c>
      <c r="D165" s="14">
        <v>4</v>
      </c>
      <c r="E165" s="14">
        <v>5</v>
      </c>
      <c r="F165" s="14">
        <v>6</v>
      </c>
      <c r="G165" s="14">
        <v>7</v>
      </c>
      <c r="H165" s="14">
        <v>8</v>
      </c>
      <c r="I165" s="14">
        <v>9</v>
      </c>
      <c r="J165" s="14">
        <v>10</v>
      </c>
      <c r="K165" s="14">
        <v>11</v>
      </c>
      <c r="L165" s="14">
        <v>12</v>
      </c>
      <c r="M165" s="11"/>
      <c r="N165" s="11"/>
      <c r="O165" s="11"/>
      <c r="P165" s="11"/>
    </row>
    <row r="166" spans="1:16" ht="124.5" customHeight="1">
      <c r="A166" s="14">
        <v>1</v>
      </c>
      <c r="B166" s="69" t="s">
        <v>207</v>
      </c>
      <c r="C166" s="69" t="s">
        <v>208</v>
      </c>
      <c r="D166" s="17">
        <v>0</v>
      </c>
      <c r="E166" s="69">
        <v>31400</v>
      </c>
      <c r="F166" s="69">
        <v>31400</v>
      </c>
      <c r="G166" s="17">
        <v>0</v>
      </c>
      <c r="H166" s="17">
        <v>0</v>
      </c>
      <c r="I166" s="17">
        <v>0</v>
      </c>
      <c r="J166" s="17">
        <v>0</v>
      </c>
      <c r="K166" s="17">
        <v>0</v>
      </c>
      <c r="L166" s="17">
        <v>0</v>
      </c>
      <c r="M166" s="11"/>
      <c r="N166" s="11"/>
      <c r="O166" s="11"/>
      <c r="P166" s="11"/>
    </row>
    <row r="167" spans="1:16" ht="20.25">
      <c r="A167" s="14" t="s">
        <v>59</v>
      </c>
      <c r="B167" s="14" t="s">
        <v>1</v>
      </c>
      <c r="C167" s="17">
        <v>0</v>
      </c>
      <c r="D167" s="17">
        <v>0</v>
      </c>
      <c r="E167" s="17">
        <v>31400</v>
      </c>
      <c r="F167" s="17">
        <v>31400</v>
      </c>
      <c r="G167" s="17">
        <v>0</v>
      </c>
      <c r="H167" s="17">
        <v>0</v>
      </c>
      <c r="I167" s="17">
        <v>0</v>
      </c>
      <c r="J167" s="17">
        <v>0</v>
      </c>
      <c r="K167" s="17">
        <v>0</v>
      </c>
      <c r="L167" s="17">
        <v>0</v>
      </c>
      <c r="M167" s="11"/>
      <c r="N167" s="11"/>
      <c r="O167" s="11"/>
      <c r="P167" s="11"/>
    </row>
    <row r="168" spans="1:16" ht="20.25">
      <c r="A168" s="93" t="s">
        <v>173</v>
      </c>
      <c r="B168" s="93"/>
      <c r="C168" s="93"/>
      <c r="D168" s="93"/>
      <c r="E168" s="93"/>
      <c r="F168" s="93"/>
      <c r="G168" s="93"/>
      <c r="H168" s="93"/>
      <c r="I168" s="93"/>
      <c r="J168" s="11"/>
      <c r="K168" s="11"/>
      <c r="L168" s="11"/>
      <c r="M168" s="11"/>
      <c r="N168" s="11"/>
      <c r="O168" s="11"/>
      <c r="P168" s="11"/>
    </row>
    <row r="169" spans="1:13" ht="20.25">
      <c r="A169" s="19" t="s">
        <v>7</v>
      </c>
      <c r="B169" s="11"/>
      <c r="C169" s="11"/>
      <c r="D169" s="11"/>
      <c r="E169" s="11"/>
      <c r="F169" s="11"/>
      <c r="G169" s="11"/>
      <c r="H169" s="11"/>
      <c r="I169" s="11"/>
      <c r="J169" s="11"/>
      <c r="K169" s="11"/>
      <c r="L169" s="11"/>
      <c r="M169" s="11"/>
    </row>
    <row r="170" spans="1:13" ht="20.25">
      <c r="A170" s="104" t="s">
        <v>86</v>
      </c>
      <c r="B170" s="104" t="s">
        <v>134</v>
      </c>
      <c r="C170" s="104" t="s">
        <v>135</v>
      </c>
      <c r="D170" s="104" t="s">
        <v>65</v>
      </c>
      <c r="E170" s="104"/>
      <c r="F170" s="104"/>
      <c r="G170" s="104" t="s">
        <v>66</v>
      </c>
      <c r="H170" s="104"/>
      <c r="I170" s="104"/>
      <c r="J170" s="11"/>
      <c r="K170" s="11"/>
      <c r="L170" s="11"/>
      <c r="M170" s="11"/>
    </row>
    <row r="171" spans="1:13" ht="40.5">
      <c r="A171" s="104"/>
      <c r="B171" s="104"/>
      <c r="C171" s="104"/>
      <c r="D171" s="14" t="s">
        <v>51</v>
      </c>
      <c r="E171" s="14" t="s">
        <v>52</v>
      </c>
      <c r="F171" s="14" t="s">
        <v>136</v>
      </c>
      <c r="G171" s="14" t="s">
        <v>51</v>
      </c>
      <c r="H171" s="14" t="s">
        <v>52</v>
      </c>
      <c r="I171" s="14" t="s">
        <v>55</v>
      </c>
      <c r="J171" s="11"/>
      <c r="K171" s="11"/>
      <c r="L171" s="11"/>
      <c r="M171" s="11"/>
    </row>
    <row r="172" spans="1:13" ht="20.25">
      <c r="A172" s="14">
        <v>1</v>
      </c>
      <c r="B172" s="14">
        <v>2</v>
      </c>
      <c r="C172" s="14">
        <v>3</v>
      </c>
      <c r="D172" s="14">
        <v>4</v>
      </c>
      <c r="E172" s="14">
        <v>5</v>
      </c>
      <c r="F172" s="14">
        <v>6</v>
      </c>
      <c r="G172" s="14">
        <v>7</v>
      </c>
      <c r="H172" s="14">
        <v>8</v>
      </c>
      <c r="I172" s="14">
        <v>9</v>
      </c>
      <c r="J172" s="11"/>
      <c r="K172" s="11"/>
      <c r="L172" s="11"/>
      <c r="M172" s="11"/>
    </row>
    <row r="173" spans="1:13" ht="20.25">
      <c r="A173" s="14">
        <v>0</v>
      </c>
      <c r="B173" s="17">
        <v>0</v>
      </c>
      <c r="C173" s="17" t="s">
        <v>59</v>
      </c>
      <c r="D173" s="17">
        <v>0</v>
      </c>
      <c r="E173" s="17" t="s">
        <v>59</v>
      </c>
      <c r="F173" s="17">
        <v>0</v>
      </c>
      <c r="G173" s="17">
        <v>0</v>
      </c>
      <c r="H173" s="17">
        <v>0</v>
      </c>
      <c r="I173" s="17">
        <v>0</v>
      </c>
      <c r="J173" s="11"/>
      <c r="K173" s="11"/>
      <c r="L173" s="11"/>
      <c r="M173" s="11"/>
    </row>
    <row r="174" spans="1:13" ht="20.25">
      <c r="A174" s="14" t="s">
        <v>59</v>
      </c>
      <c r="B174" s="14" t="s">
        <v>1</v>
      </c>
      <c r="C174" s="17">
        <v>0</v>
      </c>
      <c r="D174" s="17">
        <v>0</v>
      </c>
      <c r="E174" s="17">
        <v>0</v>
      </c>
      <c r="F174" s="17">
        <v>0</v>
      </c>
      <c r="G174" s="17">
        <v>0</v>
      </c>
      <c r="H174" s="17">
        <v>0</v>
      </c>
      <c r="I174" s="17">
        <v>0</v>
      </c>
      <c r="J174" s="11"/>
      <c r="K174" s="11"/>
      <c r="L174" s="11"/>
      <c r="M174" s="11"/>
    </row>
    <row r="175" spans="1:13" ht="35.25" customHeight="1">
      <c r="A175" s="93" t="s">
        <v>202</v>
      </c>
      <c r="B175" s="93"/>
      <c r="C175" s="93"/>
      <c r="D175" s="93"/>
      <c r="E175" s="93"/>
      <c r="F175" s="93"/>
      <c r="G175" s="93"/>
      <c r="H175" s="93"/>
      <c r="I175" s="93"/>
      <c r="J175" s="93"/>
      <c r="K175" s="93"/>
      <c r="L175" s="93"/>
      <c r="M175" s="93"/>
    </row>
    <row r="176" spans="1:13" ht="20.25">
      <c r="A176" s="19" t="s">
        <v>7</v>
      </c>
      <c r="B176" s="11"/>
      <c r="C176" s="11"/>
      <c r="D176" s="11"/>
      <c r="E176" s="11"/>
      <c r="F176" s="11"/>
      <c r="G176" s="11"/>
      <c r="H176" s="11"/>
      <c r="I176" s="11"/>
      <c r="J176" s="11"/>
      <c r="K176" s="11"/>
      <c r="L176" s="11"/>
      <c r="M176" s="11"/>
    </row>
    <row r="178" spans="1:13" s="59" customFormat="1" ht="33" customHeight="1">
      <c r="A178" s="102" t="s">
        <v>138</v>
      </c>
      <c r="B178" s="102" t="s">
        <v>139</v>
      </c>
      <c r="C178" s="95" t="s">
        <v>140</v>
      </c>
      <c r="D178" s="95" t="s">
        <v>48</v>
      </c>
      <c r="E178" s="95"/>
      <c r="F178" s="95" t="s">
        <v>49</v>
      </c>
      <c r="G178" s="95"/>
      <c r="H178" s="95" t="s">
        <v>50</v>
      </c>
      <c r="I178" s="95"/>
      <c r="J178" s="95" t="s">
        <v>65</v>
      </c>
      <c r="K178" s="95"/>
      <c r="L178" s="95" t="s">
        <v>141</v>
      </c>
      <c r="M178" s="95"/>
    </row>
    <row r="179" spans="1:13" s="59" customFormat="1" ht="115.5">
      <c r="A179" s="103"/>
      <c r="B179" s="103"/>
      <c r="C179" s="95"/>
      <c r="D179" s="60" t="s">
        <v>142</v>
      </c>
      <c r="E179" s="60" t="s">
        <v>143</v>
      </c>
      <c r="F179" s="60" t="s">
        <v>142</v>
      </c>
      <c r="G179" s="60" t="s">
        <v>143</v>
      </c>
      <c r="H179" s="60" t="s">
        <v>142</v>
      </c>
      <c r="I179" s="60" t="s">
        <v>143</v>
      </c>
      <c r="J179" s="60" t="s">
        <v>142</v>
      </c>
      <c r="K179" s="60" t="s">
        <v>143</v>
      </c>
      <c r="L179" s="60" t="s">
        <v>142</v>
      </c>
      <c r="M179" s="60" t="s">
        <v>143</v>
      </c>
    </row>
    <row r="180" spans="1:13" s="59" customFormat="1" ht="16.5">
      <c r="A180" s="60">
        <v>1</v>
      </c>
      <c r="B180" s="60">
        <v>2</v>
      </c>
      <c r="C180" s="60">
        <v>3</v>
      </c>
      <c r="D180" s="60">
        <v>4</v>
      </c>
      <c r="E180" s="60">
        <v>5</v>
      </c>
      <c r="F180" s="60">
        <v>6</v>
      </c>
      <c r="G180" s="60">
        <v>7</v>
      </c>
      <c r="H180" s="60">
        <v>8</v>
      </c>
      <c r="I180" s="60">
        <v>9</v>
      </c>
      <c r="J180" s="60">
        <v>10</v>
      </c>
      <c r="K180" s="60">
        <v>11</v>
      </c>
      <c r="L180" s="60">
        <v>12</v>
      </c>
      <c r="M180" s="60">
        <v>13</v>
      </c>
    </row>
    <row r="181" spans="1:13" ht="20.25">
      <c r="A181" s="14">
        <v>0</v>
      </c>
      <c r="B181" s="14">
        <v>0</v>
      </c>
      <c r="C181" s="14">
        <v>0</v>
      </c>
      <c r="D181" s="14">
        <v>0</v>
      </c>
      <c r="E181" s="14">
        <v>0</v>
      </c>
      <c r="F181" s="14">
        <v>0</v>
      </c>
      <c r="G181" s="14">
        <v>0</v>
      </c>
      <c r="H181" s="14">
        <v>0</v>
      </c>
      <c r="I181" s="14">
        <v>0</v>
      </c>
      <c r="J181" s="14">
        <v>0</v>
      </c>
      <c r="K181" s="14">
        <v>0</v>
      </c>
      <c r="L181" s="14">
        <v>0</v>
      </c>
      <c r="M181" s="14">
        <v>0</v>
      </c>
    </row>
    <row r="182" spans="1:13" ht="20.25">
      <c r="A182" s="23"/>
      <c r="B182" s="23"/>
      <c r="C182" s="23"/>
      <c r="D182" s="23"/>
      <c r="E182" s="23"/>
      <c r="F182" s="23"/>
      <c r="G182" s="23"/>
      <c r="H182" s="23"/>
      <c r="I182" s="23"/>
      <c r="J182" s="23"/>
      <c r="K182" s="23"/>
      <c r="L182" s="23"/>
      <c r="M182" s="23"/>
    </row>
    <row r="183" spans="1:14" ht="33" customHeight="1">
      <c r="A183" s="93" t="s">
        <v>144</v>
      </c>
      <c r="B183" s="93"/>
      <c r="C183" s="93"/>
      <c r="D183" s="93"/>
      <c r="E183" s="93"/>
      <c r="F183" s="93"/>
      <c r="G183" s="93"/>
      <c r="H183" s="93"/>
      <c r="I183" s="93"/>
      <c r="J183" s="93"/>
      <c r="K183" s="93"/>
      <c r="L183" s="93"/>
      <c r="M183" s="93"/>
      <c r="N183" s="93"/>
    </row>
    <row r="184" spans="1:13" ht="12" customHeight="1">
      <c r="A184" s="99"/>
      <c r="B184" s="100"/>
      <c r="C184" s="100"/>
      <c r="D184" s="100"/>
      <c r="E184" s="100"/>
      <c r="F184" s="100"/>
      <c r="G184" s="100"/>
      <c r="H184" s="100"/>
      <c r="I184" s="100"/>
      <c r="J184" s="100"/>
      <c r="K184" s="100"/>
      <c r="L184" s="11"/>
      <c r="M184" s="11"/>
    </row>
    <row r="185" spans="1:13" ht="20.25">
      <c r="A185" s="29" t="s">
        <v>174</v>
      </c>
      <c r="B185" s="30"/>
      <c r="C185" s="30"/>
      <c r="D185" s="30"/>
      <c r="E185" s="30"/>
      <c r="F185" s="30"/>
      <c r="G185" s="30"/>
      <c r="H185" s="30"/>
      <c r="I185" s="30"/>
      <c r="J185" s="30"/>
      <c r="K185" s="11"/>
      <c r="L185" s="11"/>
      <c r="M185" s="11"/>
    </row>
    <row r="186" spans="1:24" ht="42" customHeight="1">
      <c r="A186" s="101" t="s">
        <v>145</v>
      </c>
      <c r="B186" s="101"/>
      <c r="C186" s="101"/>
      <c r="D186" s="101"/>
      <c r="E186" s="101"/>
      <c r="F186" s="101"/>
      <c r="G186" s="101"/>
      <c r="H186" s="101"/>
      <c r="I186" s="101"/>
      <c r="J186" s="101"/>
      <c r="K186" s="101"/>
      <c r="L186" s="101"/>
      <c r="M186" s="101"/>
      <c r="N186" s="101"/>
      <c r="O186" s="31"/>
      <c r="P186" s="31"/>
      <c r="Q186" s="31"/>
      <c r="R186" s="31"/>
      <c r="S186" s="31"/>
      <c r="T186" s="31"/>
      <c r="U186" s="31"/>
      <c r="V186" s="31"/>
      <c r="W186" s="31"/>
      <c r="X186" s="31"/>
    </row>
    <row r="187" spans="1:14" ht="27" customHeight="1">
      <c r="A187" s="101" t="s">
        <v>175</v>
      </c>
      <c r="B187" s="101"/>
      <c r="C187" s="101"/>
      <c r="D187" s="101"/>
      <c r="E187" s="101"/>
      <c r="F187" s="101"/>
      <c r="G187" s="101"/>
      <c r="H187" s="101"/>
      <c r="I187" s="101"/>
      <c r="J187" s="101"/>
      <c r="K187" s="101"/>
      <c r="L187" s="101"/>
      <c r="M187" s="101"/>
      <c r="N187" s="101"/>
    </row>
    <row r="188" spans="1:24" ht="30" customHeight="1">
      <c r="A188" s="101" t="s">
        <v>181</v>
      </c>
      <c r="B188" s="101"/>
      <c r="C188" s="101"/>
      <c r="D188" s="101"/>
      <c r="E188" s="101"/>
      <c r="F188" s="101"/>
      <c r="G188" s="101"/>
      <c r="H188" s="101"/>
      <c r="I188" s="101"/>
      <c r="J188" s="101"/>
      <c r="K188" s="101"/>
      <c r="L188" s="101"/>
      <c r="M188" s="101"/>
      <c r="N188" s="101"/>
      <c r="O188" s="31"/>
      <c r="P188" s="31"/>
      <c r="Q188" s="31"/>
      <c r="R188" s="31"/>
      <c r="S188" s="31"/>
      <c r="T188" s="31"/>
      <c r="U188" s="31"/>
      <c r="V188" s="31"/>
      <c r="W188" s="31"/>
      <c r="X188" s="31"/>
    </row>
    <row r="189" spans="1:13" ht="20.25">
      <c r="A189" s="98" t="s">
        <v>203</v>
      </c>
      <c r="B189" s="98"/>
      <c r="C189" s="98"/>
      <c r="D189" s="98"/>
      <c r="E189" s="98"/>
      <c r="F189" s="98"/>
      <c r="G189" s="98"/>
      <c r="H189" s="98"/>
      <c r="I189" s="98"/>
      <c r="J189" s="98"/>
      <c r="K189" s="11"/>
      <c r="L189" s="11"/>
      <c r="M189" s="11"/>
    </row>
    <row r="190" spans="1:13" ht="20.25">
      <c r="A190" s="98" t="s">
        <v>183</v>
      </c>
      <c r="B190" s="98"/>
      <c r="C190" s="98"/>
      <c r="D190" s="98"/>
      <c r="E190" s="98"/>
      <c r="F190" s="98"/>
      <c r="G190" s="98"/>
      <c r="H190" s="98"/>
      <c r="I190" s="98"/>
      <c r="J190" s="98"/>
      <c r="K190" s="11"/>
      <c r="L190" s="11"/>
      <c r="M190" s="11"/>
    </row>
    <row r="191" spans="1:13" ht="20.25">
      <c r="A191" s="19" t="s">
        <v>7</v>
      </c>
      <c r="B191" s="11"/>
      <c r="C191" s="11"/>
      <c r="D191" s="11"/>
      <c r="E191" s="11"/>
      <c r="F191" s="11"/>
      <c r="G191" s="11"/>
      <c r="H191" s="11"/>
      <c r="I191" s="11"/>
      <c r="J191" s="11"/>
      <c r="K191" s="11"/>
      <c r="L191" s="11"/>
      <c r="M191" s="11"/>
    </row>
    <row r="192" spans="1:13" s="59" customFormat="1" ht="16.5">
      <c r="A192" s="95" t="s">
        <v>146</v>
      </c>
      <c r="B192" s="95" t="s">
        <v>47</v>
      </c>
      <c r="C192" s="95" t="s">
        <v>147</v>
      </c>
      <c r="D192" s="95" t="s">
        <v>148</v>
      </c>
      <c r="E192" s="95" t="s">
        <v>149</v>
      </c>
      <c r="F192" s="95" t="s">
        <v>150</v>
      </c>
      <c r="G192" s="95" t="s">
        <v>151</v>
      </c>
      <c r="H192" s="95" t="s">
        <v>152</v>
      </c>
      <c r="I192" s="95"/>
      <c r="J192" s="95" t="s">
        <v>153</v>
      </c>
      <c r="K192" s="58"/>
      <c r="L192" s="58"/>
      <c r="M192" s="58"/>
    </row>
    <row r="193" spans="1:13" s="59" customFormat="1" ht="82.5" customHeight="1">
      <c r="A193" s="95"/>
      <c r="B193" s="95"/>
      <c r="C193" s="95"/>
      <c r="D193" s="95"/>
      <c r="E193" s="95"/>
      <c r="F193" s="95"/>
      <c r="G193" s="95"/>
      <c r="H193" s="60" t="s">
        <v>154</v>
      </c>
      <c r="I193" s="60" t="s">
        <v>155</v>
      </c>
      <c r="J193" s="95"/>
      <c r="K193" s="58"/>
      <c r="L193" s="58"/>
      <c r="M193" s="58"/>
    </row>
    <row r="194" spans="1:13" s="59" customFormat="1" ht="16.5">
      <c r="A194" s="60">
        <v>1</v>
      </c>
      <c r="B194" s="60">
        <v>2</v>
      </c>
      <c r="C194" s="60">
        <v>3</v>
      </c>
      <c r="D194" s="60">
        <v>4</v>
      </c>
      <c r="E194" s="60">
        <v>5</v>
      </c>
      <c r="F194" s="60">
        <v>6</v>
      </c>
      <c r="G194" s="60">
        <v>7</v>
      </c>
      <c r="H194" s="60">
        <v>8</v>
      </c>
      <c r="I194" s="60">
        <v>9</v>
      </c>
      <c r="J194" s="60">
        <v>10</v>
      </c>
      <c r="K194" s="58"/>
      <c r="L194" s="58"/>
      <c r="M194" s="58"/>
    </row>
    <row r="195" spans="1:13" s="59" customFormat="1" ht="20.25">
      <c r="A195" s="66">
        <v>2111</v>
      </c>
      <c r="B195" s="17" t="s">
        <v>72</v>
      </c>
      <c r="C195" s="72">
        <v>1891437</v>
      </c>
      <c r="D195" s="45">
        <v>1891429</v>
      </c>
      <c r="E195" s="68"/>
      <c r="F195" s="68"/>
      <c r="G195" s="68"/>
      <c r="H195" s="68"/>
      <c r="I195" s="68"/>
      <c r="J195" s="68"/>
      <c r="K195" s="58"/>
      <c r="L195" s="58"/>
      <c r="M195" s="58"/>
    </row>
    <row r="196" spans="1:13" s="59" customFormat="1" ht="20.25">
      <c r="A196" s="66">
        <v>2120</v>
      </c>
      <c r="B196" s="17" t="s">
        <v>73</v>
      </c>
      <c r="C196" s="72">
        <v>426538</v>
      </c>
      <c r="D196" s="45">
        <v>426365</v>
      </c>
      <c r="E196" s="68"/>
      <c r="F196" s="68"/>
      <c r="G196" s="68"/>
      <c r="H196" s="68"/>
      <c r="I196" s="68"/>
      <c r="J196" s="68"/>
      <c r="K196" s="58"/>
      <c r="L196" s="58"/>
      <c r="M196" s="58"/>
    </row>
    <row r="197" spans="1:13" s="59" customFormat="1" ht="20.25">
      <c r="A197" s="66">
        <v>2210</v>
      </c>
      <c r="B197" s="17" t="s">
        <v>74</v>
      </c>
      <c r="C197" s="72">
        <v>98585</v>
      </c>
      <c r="D197" s="45">
        <v>98549</v>
      </c>
      <c r="E197" s="68"/>
      <c r="F197" s="68"/>
      <c r="G197" s="68"/>
      <c r="H197" s="68"/>
      <c r="I197" s="68"/>
      <c r="J197" s="68"/>
      <c r="K197" s="58"/>
      <c r="L197" s="58"/>
      <c r="M197" s="58"/>
    </row>
    <row r="198" spans="1:13" s="59" customFormat="1" ht="20.25">
      <c r="A198" s="66">
        <v>2240</v>
      </c>
      <c r="B198" s="17" t="s">
        <v>167</v>
      </c>
      <c r="C198" s="72">
        <v>31000</v>
      </c>
      <c r="D198" s="45">
        <v>29504</v>
      </c>
      <c r="E198" s="68"/>
      <c r="F198" s="68"/>
      <c r="G198" s="68"/>
      <c r="H198" s="68"/>
      <c r="I198" s="68"/>
      <c r="J198" s="68"/>
      <c r="K198" s="58"/>
      <c r="L198" s="58"/>
      <c r="M198" s="58"/>
    </row>
    <row r="199" spans="1:13" s="59" customFormat="1" ht="20.25">
      <c r="A199" s="66">
        <v>2250</v>
      </c>
      <c r="B199" s="17" t="s">
        <v>75</v>
      </c>
      <c r="C199" s="72">
        <v>1594</v>
      </c>
      <c r="D199" s="45">
        <v>1594</v>
      </c>
      <c r="E199" s="68"/>
      <c r="F199" s="68"/>
      <c r="G199" s="68"/>
      <c r="H199" s="68"/>
      <c r="I199" s="68"/>
      <c r="J199" s="68"/>
      <c r="K199" s="58"/>
      <c r="L199" s="58"/>
      <c r="M199" s="58"/>
    </row>
    <row r="200" spans="1:13" s="59" customFormat="1" ht="20.25">
      <c r="A200" s="66">
        <v>2271</v>
      </c>
      <c r="B200" s="17" t="s">
        <v>76</v>
      </c>
      <c r="C200" s="72">
        <v>22432</v>
      </c>
      <c r="D200" s="45">
        <v>21412</v>
      </c>
      <c r="E200" s="68"/>
      <c r="F200" s="68"/>
      <c r="G200" s="68"/>
      <c r="H200" s="68"/>
      <c r="I200" s="68"/>
      <c r="J200" s="68"/>
      <c r="K200" s="58"/>
      <c r="L200" s="58"/>
      <c r="M200" s="58"/>
    </row>
    <row r="201" spans="1:13" s="59" customFormat="1" ht="20.25">
      <c r="A201" s="66">
        <v>2272</v>
      </c>
      <c r="B201" s="17" t="s">
        <v>77</v>
      </c>
      <c r="C201" s="72">
        <v>1081</v>
      </c>
      <c r="D201" s="45">
        <v>816</v>
      </c>
      <c r="E201" s="68"/>
      <c r="F201" s="68"/>
      <c r="G201" s="68"/>
      <c r="H201" s="68"/>
      <c r="I201" s="68"/>
      <c r="J201" s="68"/>
      <c r="K201" s="58"/>
      <c r="L201" s="58"/>
      <c r="M201" s="58"/>
    </row>
    <row r="202" spans="1:13" s="59" customFormat="1" ht="20.25">
      <c r="A202" s="66">
        <v>2273</v>
      </c>
      <c r="B202" s="17" t="s">
        <v>78</v>
      </c>
      <c r="C202" s="72">
        <v>9884</v>
      </c>
      <c r="D202" s="45">
        <v>9279</v>
      </c>
      <c r="E202" s="68"/>
      <c r="F202" s="68"/>
      <c r="G202" s="68"/>
      <c r="H202" s="68"/>
      <c r="I202" s="68"/>
      <c r="J202" s="68"/>
      <c r="K202" s="58"/>
      <c r="L202" s="58"/>
      <c r="M202" s="58"/>
    </row>
    <row r="203" spans="1:13" ht="20.25">
      <c r="A203" s="14" t="s">
        <v>59</v>
      </c>
      <c r="B203" s="14" t="s">
        <v>1</v>
      </c>
      <c r="C203" s="74">
        <f>SUM(C195:C202)</f>
        <v>2482551</v>
      </c>
      <c r="D203" s="74">
        <f>SUM(D195:D202)</f>
        <v>2478948</v>
      </c>
      <c r="E203" s="14">
        <v>0</v>
      </c>
      <c r="F203" s="14">
        <v>0</v>
      </c>
      <c r="G203" s="14">
        <v>0</v>
      </c>
      <c r="H203" s="14">
        <v>0</v>
      </c>
      <c r="I203" s="14">
        <v>0</v>
      </c>
      <c r="J203" s="14">
        <v>0</v>
      </c>
      <c r="K203" s="11"/>
      <c r="L203" s="11"/>
      <c r="M203" s="11"/>
    </row>
    <row r="204" spans="1:12" ht="20.25">
      <c r="A204" s="93" t="s">
        <v>184</v>
      </c>
      <c r="B204" s="93"/>
      <c r="C204" s="93"/>
      <c r="D204" s="93"/>
      <c r="E204" s="93"/>
      <c r="F204" s="93"/>
      <c r="G204" s="93"/>
      <c r="H204" s="93"/>
      <c r="I204" s="93"/>
      <c r="J204" s="93"/>
      <c r="K204" s="93"/>
      <c r="L204" s="93"/>
    </row>
    <row r="205" spans="1:12" ht="20.25">
      <c r="A205" s="19" t="s">
        <v>7</v>
      </c>
      <c r="B205" s="11"/>
      <c r="C205" s="11"/>
      <c r="D205" s="11"/>
      <c r="E205" s="11"/>
      <c r="F205" s="11"/>
      <c r="G205" s="11"/>
      <c r="H205" s="11"/>
      <c r="I205" s="11"/>
      <c r="J205" s="11"/>
      <c r="K205" s="11"/>
      <c r="L205" s="11"/>
    </row>
    <row r="206" spans="1:12" s="59" customFormat="1" ht="16.5">
      <c r="A206" s="95" t="s">
        <v>146</v>
      </c>
      <c r="B206" s="95" t="s">
        <v>47</v>
      </c>
      <c r="C206" s="95" t="s">
        <v>185</v>
      </c>
      <c r="D206" s="95"/>
      <c r="E206" s="95"/>
      <c r="F206" s="95"/>
      <c r="G206" s="95"/>
      <c r="H206" s="95" t="s">
        <v>186</v>
      </c>
      <c r="I206" s="95"/>
      <c r="J206" s="95"/>
      <c r="K206" s="95"/>
      <c r="L206" s="95"/>
    </row>
    <row r="207" spans="1:12" s="59" customFormat="1" ht="57.75" customHeight="1">
      <c r="A207" s="95"/>
      <c r="B207" s="95"/>
      <c r="C207" s="95" t="s">
        <v>156</v>
      </c>
      <c r="D207" s="95" t="s">
        <v>157</v>
      </c>
      <c r="E207" s="95" t="s">
        <v>158</v>
      </c>
      <c r="F207" s="95"/>
      <c r="G207" s="95" t="s">
        <v>159</v>
      </c>
      <c r="H207" s="95" t="s">
        <v>160</v>
      </c>
      <c r="I207" s="95" t="s">
        <v>161</v>
      </c>
      <c r="J207" s="95" t="s">
        <v>158</v>
      </c>
      <c r="K207" s="95"/>
      <c r="L207" s="95" t="s">
        <v>162</v>
      </c>
    </row>
    <row r="208" spans="1:12" s="59" customFormat="1" ht="126.75" customHeight="1">
      <c r="A208" s="95"/>
      <c r="B208" s="95"/>
      <c r="C208" s="95"/>
      <c r="D208" s="95"/>
      <c r="E208" s="60" t="s">
        <v>154</v>
      </c>
      <c r="F208" s="60" t="s">
        <v>155</v>
      </c>
      <c r="G208" s="95"/>
      <c r="H208" s="95"/>
      <c r="I208" s="95"/>
      <c r="J208" s="60" t="s">
        <v>154</v>
      </c>
      <c r="K208" s="60" t="s">
        <v>155</v>
      </c>
      <c r="L208" s="95"/>
    </row>
    <row r="209" spans="1:12" s="59" customFormat="1" ht="16.5">
      <c r="A209" s="60">
        <v>1</v>
      </c>
      <c r="B209" s="60">
        <v>2</v>
      </c>
      <c r="C209" s="60">
        <v>3</v>
      </c>
      <c r="D209" s="60">
        <v>4</v>
      </c>
      <c r="E209" s="60">
        <v>5</v>
      </c>
      <c r="F209" s="60">
        <v>6</v>
      </c>
      <c r="G209" s="60">
        <v>7</v>
      </c>
      <c r="H209" s="60">
        <v>8</v>
      </c>
      <c r="I209" s="60">
        <v>9</v>
      </c>
      <c r="J209" s="60">
        <v>10</v>
      </c>
      <c r="K209" s="60">
        <v>11</v>
      </c>
      <c r="L209" s="60">
        <v>12</v>
      </c>
    </row>
    <row r="210" spans="1:12" s="59" customFormat="1" ht="20.25">
      <c r="A210" s="66">
        <v>2111</v>
      </c>
      <c r="B210" s="21" t="s">
        <v>72</v>
      </c>
      <c r="C210" s="42">
        <v>2502848</v>
      </c>
      <c r="D210" s="71"/>
      <c r="E210" s="71"/>
      <c r="F210" s="71"/>
      <c r="G210" s="71"/>
      <c r="H210" s="42">
        <v>2821666</v>
      </c>
      <c r="I210" s="70"/>
      <c r="J210" s="70"/>
      <c r="K210" s="70"/>
      <c r="L210" s="70"/>
    </row>
    <row r="211" spans="1:12" s="59" customFormat="1" ht="20.25">
      <c r="A211" s="66">
        <v>2120</v>
      </c>
      <c r="B211" s="21" t="s">
        <v>73</v>
      </c>
      <c r="C211" s="42">
        <v>558496</v>
      </c>
      <c r="D211" s="71"/>
      <c r="E211" s="71"/>
      <c r="F211" s="71"/>
      <c r="G211" s="71"/>
      <c r="H211" s="42">
        <v>625060</v>
      </c>
      <c r="I211" s="70"/>
      <c r="J211" s="70"/>
      <c r="K211" s="70"/>
      <c r="L211" s="70"/>
    </row>
    <row r="212" spans="1:12" s="59" customFormat="1" ht="20.25">
      <c r="A212" s="66">
        <v>2210</v>
      </c>
      <c r="B212" s="21" t="s">
        <v>74</v>
      </c>
      <c r="C212" s="42">
        <v>138200</v>
      </c>
      <c r="D212" s="71"/>
      <c r="E212" s="71"/>
      <c r="F212" s="71"/>
      <c r="G212" s="71"/>
      <c r="H212" s="42">
        <v>115236</v>
      </c>
      <c r="I212" s="70"/>
      <c r="J212" s="70"/>
      <c r="K212" s="70"/>
      <c r="L212" s="70"/>
    </row>
    <row r="213" spans="1:12" s="59" customFormat="1" ht="20.25">
      <c r="A213" s="66">
        <v>2240</v>
      </c>
      <c r="B213" s="21" t="s">
        <v>167</v>
      </c>
      <c r="C213" s="42">
        <v>56336</v>
      </c>
      <c r="D213" s="71"/>
      <c r="E213" s="71"/>
      <c r="F213" s="71"/>
      <c r="G213" s="71"/>
      <c r="H213" s="42">
        <v>94001</v>
      </c>
      <c r="I213" s="70"/>
      <c r="J213" s="70"/>
      <c r="K213" s="70"/>
      <c r="L213" s="70"/>
    </row>
    <row r="214" spans="1:12" s="59" customFormat="1" ht="20.25">
      <c r="A214" s="66">
        <v>2250</v>
      </c>
      <c r="B214" s="21" t="s">
        <v>75</v>
      </c>
      <c r="C214" s="42">
        <v>5000</v>
      </c>
      <c r="D214" s="71"/>
      <c r="E214" s="71"/>
      <c r="F214" s="71"/>
      <c r="G214" s="71"/>
      <c r="H214" s="42">
        <v>5400</v>
      </c>
      <c r="I214" s="70"/>
      <c r="J214" s="70"/>
      <c r="K214" s="70"/>
      <c r="L214" s="70"/>
    </row>
    <row r="215" spans="1:12" s="59" customFormat="1" ht="20.25">
      <c r="A215" s="66">
        <v>2271</v>
      </c>
      <c r="B215" s="21" t="s">
        <v>76</v>
      </c>
      <c r="C215" s="42">
        <v>32266</v>
      </c>
      <c r="D215" s="71"/>
      <c r="E215" s="71"/>
      <c r="F215" s="71"/>
      <c r="G215" s="71"/>
      <c r="H215" s="42">
        <v>34345</v>
      </c>
      <c r="I215" s="70"/>
      <c r="J215" s="70"/>
      <c r="K215" s="70"/>
      <c r="L215" s="70"/>
    </row>
    <row r="216" spans="1:12" s="59" customFormat="1" ht="20.25">
      <c r="A216" s="66">
        <v>2272</v>
      </c>
      <c r="B216" s="21" t="s">
        <v>77</v>
      </c>
      <c r="C216" s="42">
        <v>3208</v>
      </c>
      <c r="D216" s="71"/>
      <c r="E216" s="71"/>
      <c r="F216" s="71"/>
      <c r="G216" s="71"/>
      <c r="H216" s="42">
        <v>3490</v>
      </c>
      <c r="I216" s="70"/>
      <c r="J216" s="70"/>
      <c r="K216" s="70"/>
      <c r="L216" s="70"/>
    </row>
    <row r="217" spans="1:12" s="59" customFormat="1" ht="20.25">
      <c r="A217" s="66">
        <v>2273</v>
      </c>
      <c r="B217" s="21" t="s">
        <v>78</v>
      </c>
      <c r="C217" s="42">
        <v>13048</v>
      </c>
      <c r="D217" s="71"/>
      <c r="E217" s="71"/>
      <c r="F217" s="71"/>
      <c r="G217" s="71"/>
      <c r="H217" s="42">
        <v>15575</v>
      </c>
      <c r="I217" s="70"/>
      <c r="J217" s="70"/>
      <c r="K217" s="70"/>
      <c r="L217" s="70"/>
    </row>
    <row r="218" spans="1:12" ht="20.25">
      <c r="A218" s="21" t="s">
        <v>59</v>
      </c>
      <c r="B218" s="21" t="s">
        <v>1</v>
      </c>
      <c r="C218" s="73">
        <f>SUM(C210:C217)</f>
        <v>3309402</v>
      </c>
      <c r="D218" s="27">
        <v>0</v>
      </c>
      <c r="E218" s="27">
        <v>0</v>
      </c>
      <c r="F218" s="27">
        <v>0</v>
      </c>
      <c r="G218" s="27">
        <v>0</v>
      </c>
      <c r="H218" s="73">
        <f>SUM(H210:H217)</f>
        <v>3714773</v>
      </c>
      <c r="I218" s="21">
        <v>0</v>
      </c>
      <c r="J218" s="21">
        <v>0</v>
      </c>
      <c r="K218" s="21">
        <v>0</v>
      </c>
      <c r="L218" s="21">
        <v>0</v>
      </c>
    </row>
    <row r="219" spans="1:12" ht="20.25">
      <c r="A219" s="93" t="s">
        <v>190</v>
      </c>
      <c r="B219" s="93"/>
      <c r="C219" s="93"/>
      <c r="D219" s="93"/>
      <c r="E219" s="93"/>
      <c r="F219" s="93"/>
      <c r="G219" s="93"/>
      <c r="H219" s="93"/>
      <c r="I219" s="93"/>
      <c r="J219" s="35"/>
      <c r="K219" s="35"/>
      <c r="L219" s="35"/>
    </row>
    <row r="220" spans="1:9" ht="20.25">
      <c r="A220" s="19" t="s">
        <v>7</v>
      </c>
      <c r="B220" s="11"/>
      <c r="C220" s="11"/>
      <c r="D220" s="11"/>
      <c r="E220" s="11"/>
      <c r="F220" s="11"/>
      <c r="G220" s="11"/>
      <c r="H220" s="11"/>
      <c r="I220" s="11"/>
    </row>
    <row r="221" spans="1:9" s="48" customFormat="1" ht="112.5">
      <c r="A221" s="46" t="s">
        <v>146</v>
      </c>
      <c r="B221" s="46" t="s">
        <v>47</v>
      </c>
      <c r="C221" s="46" t="s">
        <v>147</v>
      </c>
      <c r="D221" s="46" t="s">
        <v>163</v>
      </c>
      <c r="E221" s="65" t="s">
        <v>191</v>
      </c>
      <c r="F221" s="65" t="s">
        <v>182</v>
      </c>
      <c r="G221" s="65" t="s">
        <v>192</v>
      </c>
      <c r="H221" s="46" t="s">
        <v>164</v>
      </c>
      <c r="I221" s="46" t="s">
        <v>165</v>
      </c>
    </row>
    <row r="222" spans="1:9" s="48" customFormat="1" ht="18.75">
      <c r="A222" s="46">
        <v>1</v>
      </c>
      <c r="B222" s="46">
        <v>2</v>
      </c>
      <c r="C222" s="46">
        <v>3</v>
      </c>
      <c r="D222" s="46">
        <v>4</v>
      </c>
      <c r="E222" s="46">
        <v>5</v>
      </c>
      <c r="F222" s="46">
        <v>6</v>
      </c>
      <c r="G222" s="46">
        <v>7</v>
      </c>
      <c r="H222" s="46">
        <v>8</v>
      </c>
      <c r="I222" s="46">
        <v>9</v>
      </c>
    </row>
    <row r="223" spans="1:9" s="48" customFormat="1" ht="20.25">
      <c r="A223" s="66">
        <v>2111</v>
      </c>
      <c r="B223" s="21" t="s">
        <v>72</v>
      </c>
      <c r="C223" s="72">
        <v>1891437</v>
      </c>
      <c r="D223" s="42">
        <v>1891429</v>
      </c>
      <c r="E223" s="67"/>
      <c r="F223" s="67"/>
      <c r="G223" s="67"/>
      <c r="H223" s="67"/>
      <c r="I223" s="67"/>
    </row>
    <row r="224" spans="1:9" s="48" customFormat="1" ht="20.25">
      <c r="A224" s="66">
        <v>2120</v>
      </c>
      <c r="B224" s="21" t="s">
        <v>73</v>
      </c>
      <c r="C224" s="72">
        <v>426538</v>
      </c>
      <c r="D224" s="42">
        <v>426365</v>
      </c>
      <c r="E224" s="67"/>
      <c r="F224" s="67"/>
      <c r="G224" s="67"/>
      <c r="H224" s="67"/>
      <c r="I224" s="67"/>
    </row>
    <row r="225" spans="1:9" s="48" customFormat="1" ht="20.25">
      <c r="A225" s="66">
        <v>2210</v>
      </c>
      <c r="B225" s="21" t="s">
        <v>74</v>
      </c>
      <c r="C225" s="72">
        <v>98585</v>
      </c>
      <c r="D225" s="42">
        <v>98549</v>
      </c>
      <c r="E225" s="67"/>
      <c r="F225" s="67"/>
      <c r="G225" s="67"/>
      <c r="H225" s="67"/>
      <c r="I225" s="67"/>
    </row>
    <row r="226" spans="1:9" s="48" customFormat="1" ht="20.25">
      <c r="A226" s="66">
        <v>2240</v>
      </c>
      <c r="B226" s="21" t="s">
        <v>167</v>
      </c>
      <c r="C226" s="72">
        <v>31000</v>
      </c>
      <c r="D226" s="42">
        <v>29504</v>
      </c>
      <c r="E226" s="67"/>
      <c r="F226" s="67"/>
      <c r="G226" s="67"/>
      <c r="H226" s="67"/>
      <c r="I226" s="67"/>
    </row>
    <row r="227" spans="1:9" s="48" customFormat="1" ht="20.25">
      <c r="A227" s="66">
        <v>2250</v>
      </c>
      <c r="B227" s="21" t="s">
        <v>75</v>
      </c>
      <c r="C227" s="72">
        <v>1594</v>
      </c>
      <c r="D227" s="42">
        <v>1594</v>
      </c>
      <c r="E227" s="67"/>
      <c r="F227" s="67"/>
      <c r="G227" s="67"/>
      <c r="H227" s="67"/>
      <c r="I227" s="67"/>
    </row>
    <row r="228" spans="1:9" s="48" customFormat="1" ht="20.25">
      <c r="A228" s="66">
        <v>2271</v>
      </c>
      <c r="B228" s="21" t="s">
        <v>76</v>
      </c>
      <c r="C228" s="72">
        <v>22432</v>
      </c>
      <c r="D228" s="42">
        <v>21412</v>
      </c>
      <c r="E228" s="67"/>
      <c r="F228" s="67"/>
      <c r="G228" s="67"/>
      <c r="H228" s="67"/>
      <c r="I228" s="67"/>
    </row>
    <row r="229" spans="1:9" s="48" customFormat="1" ht="20.25">
      <c r="A229" s="66">
        <v>2272</v>
      </c>
      <c r="B229" s="21" t="s">
        <v>77</v>
      </c>
      <c r="C229" s="72">
        <v>1081</v>
      </c>
      <c r="D229" s="42">
        <v>816</v>
      </c>
      <c r="E229" s="67"/>
      <c r="F229" s="67"/>
      <c r="G229" s="67"/>
      <c r="H229" s="67"/>
      <c r="I229" s="67"/>
    </row>
    <row r="230" spans="1:9" s="48" customFormat="1" ht="20.25">
      <c r="A230" s="66">
        <v>2273</v>
      </c>
      <c r="B230" s="21" t="s">
        <v>78</v>
      </c>
      <c r="C230" s="72">
        <v>9884</v>
      </c>
      <c r="D230" s="42">
        <v>9279</v>
      </c>
      <c r="E230" s="67"/>
      <c r="F230" s="67"/>
      <c r="G230" s="67"/>
      <c r="H230" s="67"/>
      <c r="I230" s="67"/>
    </row>
    <row r="231" spans="1:9" ht="20.25">
      <c r="A231" s="21" t="s">
        <v>59</v>
      </c>
      <c r="B231" s="21" t="s">
        <v>1</v>
      </c>
      <c r="C231" s="74">
        <f>SUM(C223:C230)</f>
        <v>2482551</v>
      </c>
      <c r="D231" s="74">
        <f>SUM(D223:D230)</f>
        <v>2478948</v>
      </c>
      <c r="E231" s="14">
        <v>0</v>
      </c>
      <c r="F231" s="14">
        <v>0</v>
      </c>
      <c r="G231" s="14">
        <v>0</v>
      </c>
      <c r="H231" s="14">
        <v>0</v>
      </c>
      <c r="I231" s="14">
        <v>0</v>
      </c>
    </row>
    <row r="232" spans="1:9" ht="20.25">
      <c r="A232" s="96" t="s">
        <v>193</v>
      </c>
      <c r="B232" s="96"/>
      <c r="C232" s="96"/>
      <c r="D232" s="96"/>
      <c r="E232" s="96"/>
      <c r="F232" s="96"/>
      <c r="G232" s="96"/>
      <c r="H232" s="96"/>
      <c r="I232" s="96"/>
    </row>
    <row r="233" spans="1:9" ht="50.25" customHeight="1">
      <c r="A233" s="97" t="s">
        <v>194</v>
      </c>
      <c r="B233" s="97"/>
      <c r="C233" s="97"/>
      <c r="D233" s="97"/>
      <c r="E233" s="97"/>
      <c r="F233" s="97"/>
      <c r="G233" s="97"/>
      <c r="H233" s="97"/>
      <c r="I233" s="97"/>
    </row>
    <row r="234" spans="1:9" s="75" customFormat="1" ht="53.25" customHeight="1">
      <c r="A234" s="120" t="s">
        <v>209</v>
      </c>
      <c r="B234" s="120"/>
      <c r="C234" s="120"/>
      <c r="D234" s="120"/>
      <c r="E234" s="120"/>
      <c r="F234" s="120"/>
      <c r="G234" s="120"/>
      <c r="H234" s="120"/>
      <c r="I234" s="120"/>
    </row>
    <row r="235" spans="1:9" ht="20.25" hidden="1">
      <c r="A235" s="36"/>
      <c r="B235" s="36"/>
      <c r="C235" s="36"/>
      <c r="D235" s="36"/>
      <c r="E235" s="36"/>
      <c r="F235" s="36"/>
      <c r="G235" s="36"/>
      <c r="H235" s="36"/>
      <c r="I235" s="36"/>
    </row>
    <row r="236" spans="1:9" ht="20.25">
      <c r="A236" s="93" t="s">
        <v>9</v>
      </c>
      <c r="B236" s="93"/>
      <c r="C236" s="32"/>
      <c r="D236" s="33"/>
      <c r="E236" s="11"/>
      <c r="F236" s="11"/>
      <c r="G236" s="92" t="s">
        <v>166</v>
      </c>
      <c r="H236" s="92"/>
      <c r="I236" s="92"/>
    </row>
    <row r="237" spans="1:9" ht="20.25">
      <c r="A237" s="34"/>
      <c r="B237" s="35"/>
      <c r="C237" s="11"/>
      <c r="D237" s="57" t="s">
        <v>10</v>
      </c>
      <c r="E237" s="47"/>
      <c r="F237" s="47"/>
      <c r="G237" s="94" t="s">
        <v>11</v>
      </c>
      <c r="H237" s="94"/>
      <c r="I237" s="94"/>
    </row>
    <row r="238" spans="1:9" ht="42.75" customHeight="1">
      <c r="A238" s="90" t="s">
        <v>12</v>
      </c>
      <c r="B238" s="90"/>
      <c r="C238" s="53"/>
      <c r="D238" s="54"/>
      <c r="G238" s="92" t="s">
        <v>30</v>
      </c>
      <c r="H238" s="92"/>
      <c r="I238" s="92"/>
    </row>
    <row r="239" spans="1:9" s="51" customFormat="1" ht="15">
      <c r="A239" s="52"/>
      <c r="B239" s="50"/>
      <c r="C239" s="50"/>
      <c r="D239" s="50" t="s">
        <v>10</v>
      </c>
      <c r="G239" s="91" t="s">
        <v>11</v>
      </c>
      <c r="H239" s="91"/>
      <c r="I239" s="91"/>
    </row>
  </sheetData>
  <sheetProtection/>
  <mergeCells count="175">
    <mergeCell ref="A234:I234"/>
    <mergeCell ref="B136:B137"/>
    <mergeCell ref="C136:D136"/>
    <mergeCell ref="E136:F136"/>
    <mergeCell ref="G136:H136"/>
    <mergeCell ref="I136:J136"/>
    <mergeCell ref="A150:P150"/>
    <mergeCell ref="A152:A154"/>
    <mergeCell ref="B152:B154"/>
    <mergeCell ref="A6:P6"/>
    <mergeCell ref="A7:N7"/>
    <mergeCell ref="O7:P7"/>
    <mergeCell ref="A8:N8"/>
    <mergeCell ref="O8:P8"/>
    <mergeCell ref="A9:N9"/>
    <mergeCell ref="O9:P9"/>
    <mergeCell ref="A10:N10"/>
    <mergeCell ref="O10:P10"/>
    <mergeCell ref="A11:L11"/>
    <mergeCell ref="M11:P11"/>
    <mergeCell ref="A12:L12"/>
    <mergeCell ref="M12:P12"/>
    <mergeCell ref="A13:P13"/>
    <mergeCell ref="A14:P14"/>
    <mergeCell ref="A15:P15"/>
    <mergeCell ref="A16:P16"/>
    <mergeCell ref="A17:P17"/>
    <mergeCell ref="A18:P18"/>
    <mergeCell ref="A19:B19"/>
    <mergeCell ref="A20:A21"/>
    <mergeCell ref="B20:B21"/>
    <mergeCell ref="C20:F20"/>
    <mergeCell ref="G20:J20"/>
    <mergeCell ref="K20:N20"/>
    <mergeCell ref="A30:J30"/>
    <mergeCell ref="A32:A33"/>
    <mergeCell ref="B32:B33"/>
    <mergeCell ref="C32:F32"/>
    <mergeCell ref="G32:J32"/>
    <mergeCell ref="A40:N40"/>
    <mergeCell ref="A41:N41"/>
    <mergeCell ref="A43:A44"/>
    <mergeCell ref="B43:B44"/>
    <mergeCell ref="C43:F43"/>
    <mergeCell ref="G43:J43"/>
    <mergeCell ref="K43:N43"/>
    <mergeCell ref="A56:N56"/>
    <mergeCell ref="A58:A59"/>
    <mergeCell ref="B58:B59"/>
    <mergeCell ref="C58:F58"/>
    <mergeCell ref="G58:J58"/>
    <mergeCell ref="K58:N58"/>
    <mergeCell ref="A62:J62"/>
    <mergeCell ref="A64:A65"/>
    <mergeCell ref="B64:B65"/>
    <mergeCell ref="C64:F64"/>
    <mergeCell ref="G64:J64"/>
    <mergeCell ref="A77:J77"/>
    <mergeCell ref="A79:A80"/>
    <mergeCell ref="B79:B80"/>
    <mergeCell ref="C79:F79"/>
    <mergeCell ref="G79:J79"/>
    <mergeCell ref="A83:N83"/>
    <mergeCell ref="A84:N84"/>
    <mergeCell ref="A86:A87"/>
    <mergeCell ref="B86:B87"/>
    <mergeCell ref="C86:F86"/>
    <mergeCell ref="G86:J86"/>
    <mergeCell ref="K86:N86"/>
    <mergeCell ref="A91:J91"/>
    <mergeCell ref="A93:A94"/>
    <mergeCell ref="B93:B94"/>
    <mergeCell ref="C93:F93"/>
    <mergeCell ref="G93:J93"/>
    <mergeCell ref="A98:M98"/>
    <mergeCell ref="A99:M99"/>
    <mergeCell ref="A101:A102"/>
    <mergeCell ref="B101:B102"/>
    <mergeCell ref="C101:C102"/>
    <mergeCell ref="D101:D102"/>
    <mergeCell ref="E101:G101"/>
    <mergeCell ref="H101:J101"/>
    <mergeCell ref="A119:A120"/>
    <mergeCell ref="B119:B120"/>
    <mergeCell ref="C119:C120"/>
    <mergeCell ref="D119:D120"/>
    <mergeCell ref="E119:G119"/>
    <mergeCell ref="H119:J119"/>
    <mergeCell ref="A134:K134"/>
    <mergeCell ref="A136:A137"/>
    <mergeCell ref="K136:L136"/>
    <mergeCell ref="M1:P1"/>
    <mergeCell ref="M2:P2"/>
    <mergeCell ref="M3:P3"/>
    <mergeCell ref="M4:P4"/>
    <mergeCell ref="M5:P5"/>
    <mergeCell ref="K101:M101"/>
    <mergeCell ref="A117:J117"/>
    <mergeCell ref="C152:F152"/>
    <mergeCell ref="G152:J152"/>
    <mergeCell ref="K152:L152"/>
    <mergeCell ref="M152:N152"/>
    <mergeCell ref="O152:P152"/>
    <mergeCell ref="C153:D153"/>
    <mergeCell ref="E153:F153"/>
    <mergeCell ref="G153:H153"/>
    <mergeCell ref="I153:J153"/>
    <mergeCell ref="K153:K154"/>
    <mergeCell ref="L153:L154"/>
    <mergeCell ref="M153:M154"/>
    <mergeCell ref="N153:N154"/>
    <mergeCell ref="O153:O154"/>
    <mergeCell ref="P153:P154"/>
    <mergeCell ref="A160:L160"/>
    <mergeCell ref="A161:L161"/>
    <mergeCell ref="A162:L162"/>
    <mergeCell ref="A163:A164"/>
    <mergeCell ref="B163:B164"/>
    <mergeCell ref="C163:C164"/>
    <mergeCell ref="D163:F163"/>
    <mergeCell ref="G163:I163"/>
    <mergeCell ref="J163:L163"/>
    <mergeCell ref="A168:I168"/>
    <mergeCell ref="A170:A171"/>
    <mergeCell ref="B170:B171"/>
    <mergeCell ref="C170:C171"/>
    <mergeCell ref="D170:F170"/>
    <mergeCell ref="G170:I170"/>
    <mergeCell ref="A175:M175"/>
    <mergeCell ref="A178:A179"/>
    <mergeCell ref="B178:B179"/>
    <mergeCell ref="C178:C179"/>
    <mergeCell ref="D178:E178"/>
    <mergeCell ref="F178:G178"/>
    <mergeCell ref="H178:I178"/>
    <mergeCell ref="J178:K178"/>
    <mergeCell ref="L178:M178"/>
    <mergeCell ref="A184:K184"/>
    <mergeCell ref="A186:N186"/>
    <mergeCell ref="A187:N187"/>
    <mergeCell ref="A188:N188"/>
    <mergeCell ref="A189:J189"/>
    <mergeCell ref="A183:N183"/>
    <mergeCell ref="A190:J190"/>
    <mergeCell ref="A192:A193"/>
    <mergeCell ref="B192:B193"/>
    <mergeCell ref="C192:C193"/>
    <mergeCell ref="D192:D193"/>
    <mergeCell ref="E192:E193"/>
    <mergeCell ref="F192:F193"/>
    <mergeCell ref="G192:G193"/>
    <mergeCell ref="H192:I192"/>
    <mergeCell ref="J192:J193"/>
    <mergeCell ref="A204:L204"/>
    <mergeCell ref="A206:A208"/>
    <mergeCell ref="B206:B208"/>
    <mergeCell ref="C206:G206"/>
    <mergeCell ref="H206:L206"/>
    <mergeCell ref="C207:C208"/>
    <mergeCell ref="D207:D208"/>
    <mergeCell ref="E207:F207"/>
    <mergeCell ref="G207:G208"/>
    <mergeCell ref="H207:H208"/>
    <mergeCell ref="I207:I208"/>
    <mergeCell ref="J207:K207"/>
    <mergeCell ref="L207:L208"/>
    <mergeCell ref="A219:I219"/>
    <mergeCell ref="A232:I232"/>
    <mergeCell ref="A233:I233"/>
    <mergeCell ref="A238:B238"/>
    <mergeCell ref="G239:I239"/>
    <mergeCell ref="G236:I236"/>
    <mergeCell ref="G238:I238"/>
    <mergeCell ref="A236:B236"/>
    <mergeCell ref="G237:I237"/>
  </mergeCells>
  <printOptions/>
  <pageMargins left="0.1968503937007874" right="0.1968503937007874" top="1.0236220472440944" bottom="0.1968503937007874" header="0.31496062992125984" footer="0.1968503937007874"/>
  <pageSetup fitToHeight="5" horizontalDpi="600" verticalDpi="600" orientation="landscape" paperSize="9" scale="34" r:id="rId1"/>
  <rowBreaks count="4" manualBreakCount="4">
    <brk id="39" max="15" man="1"/>
    <brk id="82" max="15" man="1"/>
    <brk id="133" max="15" man="1"/>
    <brk id="18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2019-02-07T07:52:34Z</cp:lastPrinted>
  <dcterms:created xsi:type="dcterms:W3CDTF">2018-08-27T10:26:00Z</dcterms:created>
  <dcterms:modified xsi:type="dcterms:W3CDTF">2019-02-07T07:55:26Z</dcterms:modified>
  <cp:category/>
  <cp:version/>
  <cp:contentType/>
  <cp:contentStatus/>
</cp:coreProperties>
</file>