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4240" windowHeight="13740" firstSheet="5" activeTab="13"/>
  </bookViews>
  <sheets>
    <sheet name="КПК0610160" sheetId="3" r:id="rId1"/>
    <sheet name="КПК0611010" sheetId="4" r:id="rId2"/>
    <sheet name="КПК0611021" sheetId="5" r:id="rId3"/>
    <sheet name="КПК0611070" sheetId="7" r:id="rId4"/>
    <sheet name="КПК0611141" sheetId="9" r:id="rId5"/>
    <sheet name="КПК0611160" sheetId="13" r:id="rId6"/>
    <sheet name="КПК0613133" sheetId="16" r:id="rId7"/>
    <sheet name="КПК0615011" sheetId="17" r:id="rId8"/>
    <sheet name="КПК0615012" sheetId="18" r:id="rId9"/>
    <sheet name="КПК0615031" sheetId="20" r:id="rId10"/>
    <sheet name="КПК0615061" sheetId="21" r:id="rId11"/>
    <sheet name="0611210" sheetId="26" r:id="rId12"/>
    <sheet name="0611061" sheetId="27" r:id="rId13"/>
    <sheet name="0617366" sheetId="28" r:id="rId14"/>
  </sheets>
  <definedNames>
    <definedName name="_xlnm.Print_Area" localSheetId="0">КПК0610160!$A$1:$BM$91</definedName>
    <definedName name="_xlnm.Print_Area" localSheetId="1">КПК0611010!$A$1:$BM$133</definedName>
    <definedName name="_xlnm.Print_Area" localSheetId="2">КПК0611021!$A$1:$BM$151</definedName>
    <definedName name="_xlnm.Print_Area" localSheetId="3">КПК0611070!$A$1:$BM$118</definedName>
    <definedName name="_xlnm.Print_Area" localSheetId="4">КПК0611141!$A$1:$BM$110</definedName>
    <definedName name="_xlnm.Print_Area" localSheetId="5">КПК0611160!$A$1:$BM$86</definedName>
    <definedName name="_xlnm.Print_Area" localSheetId="8">КПК0615012!$A$1:$BM$84</definedName>
    <definedName name="_xlnm.Print_Area" localSheetId="9">КПК0615031!$A$1:$BM$97</definedName>
    <definedName name="_xlnm.Print_Area" localSheetId="10">КПК0615061!$A$1:$BM$88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E80" i="28" l="1"/>
  <c r="BE78" i="28"/>
  <c r="BE76" i="28"/>
  <c r="BE74" i="28"/>
  <c r="BE71" i="28"/>
  <c r="BE69" i="28"/>
  <c r="BE67" i="28"/>
  <c r="BE65" i="28"/>
  <c r="AR57" i="28"/>
  <c r="AS49" i="28"/>
  <c r="D49" i="28"/>
  <c r="A72" i="28" s="1"/>
  <c r="AK50" i="28"/>
  <c r="AS50" i="28" s="1"/>
  <c r="D48" i="28"/>
  <c r="A63" i="28" s="1"/>
  <c r="U21" i="28"/>
  <c r="AW136" i="5"/>
  <c r="BE136" i="5" s="1"/>
  <c r="AW135" i="5"/>
  <c r="BE135" i="5" s="1"/>
  <c r="AO107" i="5"/>
  <c r="AW68" i="5"/>
  <c r="BE138" i="5"/>
  <c r="BE134" i="5"/>
  <c r="BE133" i="5"/>
  <c r="BE131" i="5"/>
  <c r="BE130" i="5"/>
  <c r="BE129" i="5"/>
  <c r="BE128" i="5"/>
  <c r="BE126" i="5"/>
  <c r="BE124" i="5"/>
  <c r="AK46" i="5"/>
  <c r="AK47" i="5"/>
  <c r="AK51" i="5"/>
  <c r="AK52" i="5" s="1"/>
  <c r="AS51" i="5"/>
  <c r="AC46" i="5"/>
  <c r="AC52" i="5" s="1"/>
  <c r="I23" i="5"/>
  <c r="AS22" i="5"/>
  <c r="BE121" i="5"/>
  <c r="BE120" i="5"/>
  <c r="BE119" i="5"/>
  <c r="BE118" i="5"/>
  <c r="BE117" i="5"/>
  <c r="BE115" i="5"/>
  <c r="BE114" i="5"/>
  <c r="BE113" i="5"/>
  <c r="BE112" i="5"/>
  <c r="BE111" i="5"/>
  <c r="BE110" i="5"/>
  <c r="BE109" i="5"/>
  <c r="BE108" i="5"/>
  <c r="BE107" i="5"/>
  <c r="BE105" i="5"/>
  <c r="BE104" i="5"/>
  <c r="BE103" i="5"/>
  <c r="BE102" i="5"/>
  <c r="BE101" i="5"/>
  <c r="BE100" i="5"/>
  <c r="BE99" i="5"/>
  <c r="BE98" i="5"/>
  <c r="BE97" i="5"/>
  <c r="BE96" i="5"/>
  <c r="BE95" i="5"/>
  <c r="BE94" i="5"/>
  <c r="BE92" i="5"/>
  <c r="BE91" i="5"/>
  <c r="BE90" i="5"/>
  <c r="BE89" i="5"/>
  <c r="BE88" i="5"/>
  <c r="BE87" i="5"/>
  <c r="BE86" i="5"/>
  <c r="BE85" i="5"/>
  <c r="BE84" i="5"/>
  <c r="AO83" i="5"/>
  <c r="BE83" i="5" s="1"/>
  <c r="AO82" i="5"/>
  <c r="BE82" i="5" s="1"/>
  <c r="BE81" i="5"/>
  <c r="BE80" i="5"/>
  <c r="BE79" i="5"/>
  <c r="BE78" i="5"/>
  <c r="BE77" i="5"/>
  <c r="BE76" i="5"/>
  <c r="BE75" i="5"/>
  <c r="BE74" i="5"/>
  <c r="BE73" i="5"/>
  <c r="BE72" i="5"/>
  <c r="BE71" i="5"/>
  <c r="BE70" i="5"/>
  <c r="BE69" i="5"/>
  <c r="BE68" i="5"/>
  <c r="BE67" i="5"/>
  <c r="BE66" i="5"/>
  <c r="BE65" i="5"/>
  <c r="AR58" i="5"/>
  <c r="AS50" i="5"/>
  <c r="AS49" i="5"/>
  <c r="AS48" i="5"/>
  <c r="AS47" i="5"/>
  <c r="AS46" i="5"/>
  <c r="AS20" i="20"/>
  <c r="U20" i="20" s="1"/>
  <c r="BE84" i="20"/>
  <c r="BE83" i="20"/>
  <c r="BE82" i="20"/>
  <c r="BE81" i="20"/>
  <c r="BE79" i="20"/>
  <c r="BE78" i="20"/>
  <c r="BE77" i="20"/>
  <c r="BE76" i="20"/>
  <c r="BE75" i="20"/>
  <c r="BE73" i="20"/>
  <c r="BE72" i="20"/>
  <c r="BE71" i="20"/>
  <c r="BE70" i="20"/>
  <c r="BE69" i="20"/>
  <c r="BE68" i="20"/>
  <c r="BE67" i="20"/>
  <c r="BE65" i="20"/>
  <c r="BE64" i="20"/>
  <c r="BE63" i="20"/>
  <c r="BE62" i="20"/>
  <c r="BE61" i="20"/>
  <c r="BE60" i="20"/>
  <c r="BE59" i="20"/>
  <c r="BE58" i="20"/>
  <c r="AR52" i="20"/>
  <c r="AC45" i="20"/>
  <c r="AS45" i="20" s="1"/>
  <c r="AS44" i="20"/>
  <c r="AO71" i="21"/>
  <c r="AS22" i="21"/>
  <c r="BE74" i="21"/>
  <c r="BE72" i="21"/>
  <c r="BE71" i="21"/>
  <c r="BE69" i="21"/>
  <c r="BE67" i="21"/>
  <c r="BE66" i="21"/>
  <c r="BE65" i="21"/>
  <c r="BE64" i="21"/>
  <c r="BE63" i="21"/>
  <c r="BE62" i="21"/>
  <c r="BE61" i="21"/>
  <c r="AB55" i="21"/>
  <c r="AR55" i="21" s="1"/>
  <c r="AR54" i="21"/>
  <c r="AC47" i="21"/>
  <c r="AS47" i="21" s="1"/>
  <c r="AS46" i="21"/>
  <c r="AO68" i="18"/>
  <c r="AO67" i="18"/>
  <c r="AS23" i="18"/>
  <c r="BE70" i="18"/>
  <c r="BE68" i="18"/>
  <c r="BE67" i="18"/>
  <c r="BE65" i="18"/>
  <c r="BE63" i="18"/>
  <c r="BE62" i="18"/>
  <c r="AB56" i="18"/>
  <c r="AR56" i="18" s="1"/>
  <c r="AR55" i="18"/>
  <c r="AC48" i="18"/>
  <c r="AS48" i="18" s="1"/>
  <c r="AS47" i="18"/>
  <c r="AO68" i="17"/>
  <c r="AO67" i="17"/>
  <c r="AS23" i="17"/>
  <c r="BE70" i="17"/>
  <c r="BE68" i="17"/>
  <c r="BE67" i="17"/>
  <c r="BE65" i="17"/>
  <c r="BE63" i="17"/>
  <c r="BE62" i="17"/>
  <c r="AJ56" i="17"/>
  <c r="AB56" i="17"/>
  <c r="AR55" i="17"/>
  <c r="AK48" i="17"/>
  <c r="AC48" i="17"/>
  <c r="AS47" i="17"/>
  <c r="BE100" i="16"/>
  <c r="BE91" i="16"/>
  <c r="AJ58" i="16"/>
  <c r="AK50" i="16"/>
  <c r="AC48" i="16"/>
  <c r="AC50" i="16" s="1"/>
  <c r="AS50" i="16" s="1"/>
  <c r="AS21" i="16"/>
  <c r="U21" i="16" s="1"/>
  <c r="BE102" i="16"/>
  <c r="BE99" i="16"/>
  <c r="BE98" i="16"/>
  <c r="BE97" i="16"/>
  <c r="BE95" i="16"/>
  <c r="BE94" i="16"/>
  <c r="BE93" i="16"/>
  <c r="BE92" i="16"/>
  <c r="BE90" i="16"/>
  <c r="BE87" i="16"/>
  <c r="BE85" i="16"/>
  <c r="BE83" i="16"/>
  <c r="BE82" i="16"/>
  <c r="BE81" i="16"/>
  <c r="BE80" i="16"/>
  <c r="BE78" i="16"/>
  <c r="BE75" i="16"/>
  <c r="BE73" i="16"/>
  <c r="BE72" i="16"/>
  <c r="BE70" i="16"/>
  <c r="BE69" i="16"/>
  <c r="BE68" i="16"/>
  <c r="BE66" i="16"/>
  <c r="BE65" i="16"/>
  <c r="AB58" i="16"/>
  <c r="AR57" i="16"/>
  <c r="AS49" i="16"/>
  <c r="AS47" i="16"/>
  <c r="AO60" i="13"/>
  <c r="AO69" i="13" s="1"/>
  <c r="BE69" i="13" s="1"/>
  <c r="AC46" i="13"/>
  <c r="AS22" i="13"/>
  <c r="BE72" i="13"/>
  <c r="BE70" i="13"/>
  <c r="BE67" i="13"/>
  <c r="BE66" i="13"/>
  <c r="BE64" i="13"/>
  <c r="BE63" i="13"/>
  <c r="BE62" i="13"/>
  <c r="BE61" i="13"/>
  <c r="BE60" i="13"/>
  <c r="AR54" i="13"/>
  <c r="AC47" i="13"/>
  <c r="AS47" i="13" s="1"/>
  <c r="AS46" i="13"/>
  <c r="AO59" i="9"/>
  <c r="AO87" i="9" s="1"/>
  <c r="BE87" i="9" s="1"/>
  <c r="I23" i="9"/>
  <c r="AS22" i="9"/>
  <c r="BE96" i="9"/>
  <c r="BE95" i="9"/>
  <c r="BE94" i="9"/>
  <c r="BE93" i="9"/>
  <c r="BE91" i="9"/>
  <c r="BE90" i="9"/>
  <c r="BE89" i="9"/>
  <c r="BE88" i="9"/>
  <c r="BE86" i="9"/>
  <c r="BE85" i="9"/>
  <c r="BE84" i="9"/>
  <c r="BE83" i="9"/>
  <c r="BE82" i="9"/>
  <c r="BE81" i="9"/>
  <c r="BE80" i="9"/>
  <c r="BE78" i="9"/>
  <c r="BE77" i="9"/>
  <c r="BE75" i="9"/>
  <c r="BE74" i="9"/>
  <c r="BE73" i="9"/>
  <c r="BE72" i="9"/>
  <c r="BE70" i="9"/>
  <c r="BE69" i="9"/>
  <c r="BE68" i="9"/>
  <c r="BE67" i="9"/>
  <c r="BE66" i="9"/>
  <c r="BE65" i="9"/>
  <c r="BE64" i="9"/>
  <c r="BE63" i="9"/>
  <c r="BE62" i="9"/>
  <c r="BE61" i="9"/>
  <c r="BE60" i="9"/>
  <c r="BE59" i="9"/>
  <c r="BE58" i="9"/>
  <c r="AR52" i="9"/>
  <c r="AC46" i="9"/>
  <c r="AS46" i="9" s="1"/>
  <c r="AS45" i="9"/>
  <c r="BE84" i="7"/>
  <c r="BE83" i="7"/>
  <c r="AO82" i="7"/>
  <c r="AO86" i="7" s="1"/>
  <c r="BE86" i="7" s="1"/>
  <c r="U20" i="7"/>
  <c r="BE105" i="7"/>
  <c r="BE104" i="7"/>
  <c r="BE103" i="7"/>
  <c r="BE102" i="7"/>
  <c r="BE101" i="7"/>
  <c r="BE100" i="7"/>
  <c r="BE99" i="7"/>
  <c r="BE98" i="7"/>
  <c r="BE97" i="7"/>
  <c r="BE96" i="7"/>
  <c r="BE95" i="7"/>
  <c r="BE94" i="7"/>
  <c r="BE93" i="7"/>
  <c r="BE92" i="7"/>
  <c r="BE91" i="7"/>
  <c r="BE89" i="7"/>
  <c r="BE88" i="7"/>
  <c r="BE87" i="7"/>
  <c r="BE85" i="7"/>
  <c r="BE82" i="7"/>
  <c r="BE80" i="7"/>
  <c r="BE79" i="7"/>
  <c r="BE78" i="7"/>
  <c r="BE77" i="7"/>
  <c r="BE76" i="7"/>
  <c r="BE75" i="7"/>
  <c r="BE74" i="7"/>
  <c r="BE73" i="7"/>
  <c r="BE72" i="7"/>
  <c r="BE71" i="7"/>
  <c r="BE70" i="7"/>
  <c r="BE69" i="7"/>
  <c r="BE68" i="7"/>
  <c r="BE67" i="7"/>
  <c r="BE66" i="7"/>
  <c r="BE65" i="7"/>
  <c r="BE63" i="7"/>
  <c r="BE62" i="7"/>
  <c r="BE61" i="7"/>
  <c r="BE60" i="7"/>
  <c r="BE59" i="7"/>
  <c r="BE58" i="7"/>
  <c r="BE57" i="7"/>
  <c r="BE56" i="7"/>
  <c r="BE55" i="7"/>
  <c r="AC44" i="7"/>
  <c r="AS44" i="7" s="1"/>
  <c r="AS43" i="7"/>
  <c r="AW118" i="4"/>
  <c r="BE118" i="4" s="1"/>
  <c r="BE115" i="4"/>
  <c r="AR56" i="17" l="1"/>
  <c r="U22" i="9"/>
  <c r="U22" i="5"/>
  <c r="AS48" i="17"/>
  <c r="AS48" i="28"/>
  <c r="AJ58" i="28"/>
  <c r="AR58" i="28" s="1"/>
  <c r="AS52" i="5"/>
  <c r="AS48" i="16"/>
  <c r="AR58" i="16"/>
  <c r="BE120" i="4"/>
  <c r="BE117" i="4"/>
  <c r="BE114" i="4"/>
  <c r="BE112" i="4"/>
  <c r="AO101" i="4"/>
  <c r="AO96" i="4"/>
  <c r="AJ59" i="4"/>
  <c r="AB59" i="4"/>
  <c r="AR58" i="4"/>
  <c r="AR59" i="4" s="1"/>
  <c r="AC47" i="4"/>
  <c r="AC51" i="4"/>
  <c r="AK47" i="4"/>
  <c r="AK48" i="4"/>
  <c r="AS50" i="4"/>
  <c r="I23" i="4"/>
  <c r="AS22" i="4"/>
  <c r="U22" i="4" s="1"/>
  <c r="BE109" i="4"/>
  <c r="BE108" i="4"/>
  <c r="BE107" i="4"/>
  <c r="BE106" i="4"/>
  <c r="BE105" i="4"/>
  <c r="BE104" i="4"/>
  <c r="BE103" i="4"/>
  <c r="BE101" i="4"/>
  <c r="BE100" i="4"/>
  <c r="BE99" i="4"/>
  <c r="BE98" i="4"/>
  <c r="BE97" i="4"/>
  <c r="BE96" i="4"/>
  <c r="BE95" i="4"/>
  <c r="BE93" i="4"/>
  <c r="BE92" i="4"/>
  <c r="BE91" i="4"/>
  <c r="BE90" i="4"/>
  <c r="BE89" i="4"/>
  <c r="BE88" i="4"/>
  <c r="BE87" i="4"/>
  <c r="BE85" i="4"/>
  <c r="BE84" i="4"/>
  <c r="BE83" i="4"/>
  <c r="BE82" i="4"/>
  <c r="BE81" i="4"/>
  <c r="BE80" i="4"/>
  <c r="BE79" i="4"/>
  <c r="BE78" i="4"/>
  <c r="BE77" i="4"/>
  <c r="BE76" i="4"/>
  <c r="AO75" i="4"/>
  <c r="BE75" i="4" s="1"/>
  <c r="AO74" i="4"/>
  <c r="BE74" i="4" s="1"/>
  <c r="BE73" i="4"/>
  <c r="BE72" i="4"/>
  <c r="BE71" i="4"/>
  <c r="BE70" i="4"/>
  <c r="BE69" i="4"/>
  <c r="BE68" i="4"/>
  <c r="BE67" i="4"/>
  <c r="BE66" i="4"/>
  <c r="AS49" i="4"/>
  <c r="AS48" i="4"/>
  <c r="AS47" i="4"/>
  <c r="AO70" i="3"/>
  <c r="AC46" i="3"/>
  <c r="AS46" i="3" s="1"/>
  <c r="U22" i="3"/>
  <c r="BE76" i="3"/>
  <c r="BE75" i="3"/>
  <c r="BE74" i="3"/>
  <c r="BE72" i="3"/>
  <c r="BE71" i="3"/>
  <c r="BE70" i="3"/>
  <c r="BE69" i="3"/>
  <c r="BE68" i="3"/>
  <c r="BE66" i="3"/>
  <c r="BE65" i="3"/>
  <c r="BE63" i="3"/>
  <c r="BE62" i="3"/>
  <c r="BE61" i="3"/>
  <c r="BE60" i="3"/>
  <c r="AR54" i="3"/>
  <c r="AC47" i="3"/>
  <c r="AS47" i="3" s="1"/>
  <c r="AO71" i="27"/>
  <c r="AK48" i="27"/>
  <c r="AC48" i="27"/>
  <c r="BE76" i="27"/>
  <c r="BE75" i="27"/>
  <c r="AO73" i="27"/>
  <c r="BE73" i="27" s="1"/>
  <c r="AO72" i="27"/>
  <c r="BE72" i="27" s="1"/>
  <c r="BE71" i="27"/>
  <c r="BE69" i="27"/>
  <c r="BE68" i="27"/>
  <c r="BE67" i="27"/>
  <c r="BE65" i="27"/>
  <c r="BE64" i="27"/>
  <c r="BE63" i="27"/>
  <c r="BE62" i="27"/>
  <c r="AJ56" i="27"/>
  <c r="AB56" i="27"/>
  <c r="AR55" i="27"/>
  <c r="AR56" i="27" s="1"/>
  <c r="AK51" i="4" l="1"/>
  <c r="AS51" i="4" s="1"/>
  <c r="AS47" i="27"/>
  <c r="AS48" i="27" s="1"/>
  <c r="BE72" i="26" l="1"/>
  <c r="BE73" i="26"/>
  <c r="AB55" i="26"/>
  <c r="AR54" i="26"/>
  <c r="BE75" i="26"/>
  <c r="BE71" i="26"/>
  <c r="BE70" i="26"/>
  <c r="BE68" i="26"/>
  <c r="BE67" i="26"/>
  <c r="BE65" i="26"/>
  <c r="BE64" i="26"/>
  <c r="BE63" i="26"/>
  <c r="BE62" i="26"/>
  <c r="BE61" i="26"/>
  <c r="AR55" i="26"/>
  <c r="AK47" i="26"/>
  <c r="AC47" i="26"/>
  <c r="AS47" i="26" s="1"/>
  <c r="AS46" i="26"/>
</calcChain>
</file>

<file path=xl/sharedStrings.xml><?xml version="1.0" encoding="utf-8"?>
<sst xmlns="http://schemas.openxmlformats.org/spreadsheetml/2006/main" count="2346" uniqueCount="515">
  <si>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</si>
  <si>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</si>
  <si>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</si>
  <si>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</si>
  <si>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</si>
  <si>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</si>
  <si>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</si>
  <si>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</si>
  <si>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</si>
  <si>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formula=RC[-16]+RC[-8]</t>
  </si>
  <si>
    <t>p4.7</t>
  </si>
  <si>
    <t>s4.7</t>
  </si>
  <si>
    <t>s4.8</t>
  </si>
  <si>
    <t>p4.9</t>
  </si>
  <si>
    <t>s4.9</t>
  </si>
  <si>
    <t>p4.10</t>
  </si>
  <si>
    <t>s4.10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</si>
  <si>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</si>
  <si>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</si>
  <si>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</si>
  <si>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</si>
  <si>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</si>
  <si>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</si>
  <si>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</si>
  <si>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</si>
  <si>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</si>
  <si>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</si>
  <si>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</si>
  <si>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</si>
  <si>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</si>
  <si>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</si>
  <si>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</si>
  <si>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</si>
  <si>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</si>
  <si>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</si>
  <si>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</si>
  <si>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</si>
  <si>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</si>
  <si>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</si>
  <si>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</si>
  <si>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</si>
  <si>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</si>
  <si>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</si>
  <si>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</si>
  <si>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</si>
  <si>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</si>
  <si>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</si>
  <si>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</si>
  <si>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</si>
  <si>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</si>
  <si>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</si>
  <si>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</si>
  <si>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</si>
  <si>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</si>
  <si>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</si>
  <si>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</si>
  <si>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</si>
  <si>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</si>
  <si>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Здійснення виконавчими органами міської ради наданих законодавством повноважень у сфері освіти, спорту та молодіжної політики</t>
  </si>
  <si>
    <t>УСЬОГО</t>
  </si>
  <si>
    <t>затрат</t>
  </si>
  <si>
    <t>кількість штатних одиниць, з них</t>
  </si>
  <si>
    <t>жінки</t>
  </si>
  <si>
    <t>од.</t>
  </si>
  <si>
    <t>шатний розпис, первинна документація</t>
  </si>
  <si>
    <t>чоловіки</t>
  </si>
  <si>
    <t>обсяг видатків</t>
  </si>
  <si>
    <t>грн.</t>
  </si>
  <si>
    <t>кошторис</t>
  </si>
  <si>
    <t>продукту</t>
  </si>
  <si>
    <t>кількість отриманих листів, звернень, заяв, скарг</t>
  </si>
  <si>
    <t>журнал обліку особистого прийому громадян, журнали скарг та заяв, реєстрація вхідної документації</t>
  </si>
  <si>
    <t>кількість прийнятих нормативно-правових актів</t>
  </si>
  <si>
    <t>реєстраційні журнали наказів</t>
  </si>
  <si>
    <t>ефективності</t>
  </si>
  <si>
    <t>кількість виконаних листів, звернень, заяв, скарг на одного працівника</t>
  </si>
  <si>
    <t>розрахунковий показник</t>
  </si>
  <si>
    <t>кількість прийнятих нормативно-правових актів на одного працівника</t>
  </si>
  <si>
    <t>витрати на утримання однієї штатної одиниці</t>
  </si>
  <si>
    <t>якості</t>
  </si>
  <si>
    <t>динаміка кількості прийнятих нормативно-правових актів в зрівнянні з попереднім роком</t>
  </si>
  <si>
    <t>відс.</t>
  </si>
  <si>
    <t>Керівництво і управління у сфері освіти, спорту та молодіжної політики</t>
  </si>
  <si>
    <t>0600000</t>
  </si>
  <si>
    <t>Управлiння освiти, молодi та спорту Лиманської мiської ради</t>
  </si>
  <si>
    <t>Фінансове управління Лиманської міської ради</t>
  </si>
  <si>
    <t>Начальник управління освіти, молоді та спорту</t>
  </si>
  <si>
    <t>Начальник фінансового управління</t>
  </si>
  <si>
    <t>41832960</t>
  </si>
  <si>
    <t>05501000000</t>
  </si>
  <si>
    <t>0610160</t>
  </si>
  <si>
    <t>Керівництво і управління у відповідній сфері у містах (місті Києві), селищах, селах, територіальних громадах</t>
  </si>
  <si>
    <t>0610000</t>
  </si>
  <si>
    <t>0160</t>
  </si>
  <si>
    <t>0111</t>
  </si>
  <si>
    <t>Забезпечити створення належних умов для надання на належному рівні дошкільної освіти та виховання дітей</t>
  </si>
  <si>
    <t>Всього середньорічне число ставок / штатних одиниць</t>
  </si>
  <si>
    <t>педагогічного персоналу</t>
  </si>
  <si>
    <t>адмінперсоналу, за умовами оплати праці віднесених до педагогічного персоналу</t>
  </si>
  <si>
    <t>спеціалістів</t>
  </si>
  <si>
    <t>робітників</t>
  </si>
  <si>
    <t>кількість дошкільних закладів освіти</t>
  </si>
  <si>
    <t>мережа</t>
  </si>
  <si>
    <t>кількість груп</t>
  </si>
  <si>
    <t>у т.ч. чоловіки</t>
  </si>
  <si>
    <t>штатний розпис</t>
  </si>
  <si>
    <t>у т.ч. жінки</t>
  </si>
  <si>
    <t>кількість дітей, що відвідують дошкільні заклади</t>
  </si>
  <si>
    <t xml:space="preserve"> у т.ч. дівчата</t>
  </si>
  <si>
    <t>осіб</t>
  </si>
  <si>
    <t>мережа, первинні документи</t>
  </si>
  <si>
    <t>у т.ч. хлопці</t>
  </si>
  <si>
    <t>кількість дітей від 0 до 6 років</t>
  </si>
  <si>
    <t>статистична звітність, звіт ЗДО</t>
  </si>
  <si>
    <t>діто-дні відвідування</t>
  </si>
  <si>
    <t>днів</t>
  </si>
  <si>
    <t>середні витрати на 1 дитину</t>
  </si>
  <si>
    <t>кількість днів відвідування</t>
  </si>
  <si>
    <t>відсоток охоплення дітей дошкільною освітою</t>
  </si>
  <si>
    <t>Забезпечення надання дошкільної освіти</t>
  </si>
  <si>
    <t>0611010</t>
  </si>
  <si>
    <t>Надання дошкільної освіти</t>
  </si>
  <si>
    <t>1010</t>
  </si>
  <si>
    <t>0910</t>
  </si>
  <si>
    <t>Всього середньорічне число ставок / штатних одиниць, у т.ч.</t>
  </si>
  <si>
    <t>кількість закладів І-ІІІ ступенів</t>
  </si>
  <si>
    <t>кількість навчально-виховних комплексів "загальноосвітня школа-дошкільний навчальний заклад"</t>
  </si>
  <si>
    <t>кількість ліцеїв, гімназій</t>
  </si>
  <si>
    <t>кількість класів у закладах І-ІІІ ступенів</t>
  </si>
  <si>
    <t>кількість класів у навчально-виховних комплексах "загальносвітня школа-дошкільний навчальний заклад"</t>
  </si>
  <si>
    <t>кількість класів у ліцеях, гімназіях</t>
  </si>
  <si>
    <t>кількість груп у навчально-виховних комплексах "загальноосвітня школа-дошкільний навчальний заклад"</t>
  </si>
  <si>
    <t>у т.ч.чоловіки</t>
  </si>
  <si>
    <t>кількість учнів</t>
  </si>
  <si>
    <t>кількість дітей, що відвідують дошкільні відділення</t>
  </si>
  <si>
    <t>у т.ч. дівчата</t>
  </si>
  <si>
    <t>у т.ч.дівчата</t>
  </si>
  <si>
    <t>у т.ч.хлопці</t>
  </si>
  <si>
    <t>середні витрати на 1 учня (вихованців)</t>
  </si>
  <si>
    <t>діто-дні відвідування учнів</t>
  </si>
  <si>
    <t>діто-дні відвідування дітей, що відвідують дошкільні відділення</t>
  </si>
  <si>
    <t>кількість днів відвідування учнями</t>
  </si>
  <si>
    <t>кількість днів відвідування дітей, що відвідують дошкільні відділення</t>
  </si>
  <si>
    <t>Забезпечення надання послуг з повної загальної середньої освіти в денних закладах загальної середньої освіти</t>
  </si>
  <si>
    <t>0611021</t>
  </si>
  <si>
    <t>Надання загальної середньої освіти закладами загальної середньої освіти</t>
  </si>
  <si>
    <t>1021</t>
  </si>
  <si>
    <t>0921</t>
  </si>
  <si>
    <t>штатний розпис, первинна документація</t>
  </si>
  <si>
    <t>у т.ч.жінки</t>
  </si>
  <si>
    <t>Всього середньорічне число ставок/штатних одиниць</t>
  </si>
  <si>
    <t>кількість закладів (за напрямами діяльності гуртків та місцем розташування)</t>
  </si>
  <si>
    <t>у т.ч. адмінперсоналу, за умовами праці віднесених до педагогічного персоналу</t>
  </si>
  <si>
    <t>у т.ч. педагогічного песоналу</t>
  </si>
  <si>
    <t>у т.ч. спеціалістів</t>
  </si>
  <si>
    <t>у т.ч. робітників</t>
  </si>
  <si>
    <t>Всього середньорічне число ставок (штатних одиниць, жінок)</t>
  </si>
  <si>
    <t>накази про прийняття</t>
  </si>
  <si>
    <t>Всього середньорічне число ставок (штатних одиниць, чоловіків)</t>
  </si>
  <si>
    <t>середньорічна кількість дітей, які отримують позашкільну освіту</t>
  </si>
  <si>
    <t>кількість гуртків за напрямками</t>
  </si>
  <si>
    <t>у т.ч. за художньо-естетичним напрямком</t>
  </si>
  <si>
    <t>мережа та контингент</t>
  </si>
  <si>
    <t>у т.ч. за гуманітарним напрямком</t>
  </si>
  <si>
    <t>у т.ч. за еколого-натуралістичним напрямком</t>
  </si>
  <si>
    <t>у т.ч. за військово-патріотичним напрямком</t>
  </si>
  <si>
    <t>у т.ч. за туристсько-краєзнавчим напрямком</t>
  </si>
  <si>
    <t>у т.ч. за оздоровчим напрямком</t>
  </si>
  <si>
    <t>за художньо-естетичним напрямком</t>
  </si>
  <si>
    <t>за гуманітарним напрямком</t>
  </si>
  <si>
    <t>за еколого-натуралістичним напрямком</t>
  </si>
  <si>
    <t>за туристсько-краєзнавчим напрямком</t>
  </si>
  <si>
    <t>за військово-патріотичним напрямком</t>
  </si>
  <si>
    <t>за оздоровчим напрямком</t>
  </si>
  <si>
    <t>кількість заходів з позашкільної роботи</t>
  </si>
  <si>
    <t>кількість дітей (хлопців/дівчат), залучених у заходах</t>
  </si>
  <si>
    <t>середні витрати на 1 дитину (хлопця/дівчину)</t>
  </si>
  <si>
    <t>середні витрати на 1 захід з позашкільної роботи</t>
  </si>
  <si>
    <t>відсоток дітей (хлопців/дівчат), охоплених позашкільною освітою, за напрямками діяльності гуртків, віком, місцем проживання</t>
  </si>
  <si>
    <t>відсоток хлопців, які отримали нагороди за художньо-естетичним напрямком</t>
  </si>
  <si>
    <t>відсоток хлопців, які отримали нагороди за гуманітарним напрямком</t>
  </si>
  <si>
    <t>відсоток хлопців, які отримали нагороди за еколого-натуралістичним напрямком</t>
  </si>
  <si>
    <t>відсоток хлопців, які отримали нагороди за туристсько-краєзнавчим напрямком</t>
  </si>
  <si>
    <t>відсоток дівчат, які отримали нагороди за художньо-естетичним напрямком</t>
  </si>
  <si>
    <t>відсоток дівчат, які отримали нагороди за гуманітарним напрямком</t>
  </si>
  <si>
    <t>відсоток дівчат, які отримали нагороди за еколого-натуралістичним напрямком</t>
  </si>
  <si>
    <t>відсоток дівчат, які отримали нагороди, за туристсько-краєзнавчим напрямком</t>
  </si>
  <si>
    <t>Задоволення потреб дівчат і хлопців у сфері позашкільної освіти з урахуванням їх віку та місця проживання</t>
  </si>
  <si>
    <t>0611070</t>
  </si>
  <si>
    <t>1070</t>
  </si>
  <si>
    <t>0960</t>
  </si>
  <si>
    <t>наказ про проходження курсів</t>
  </si>
  <si>
    <t>Забезпечити діяльність інших закладів у сфері освіти</t>
  </si>
  <si>
    <t>Всього середньорічне число ставок  штатних одиниць</t>
  </si>
  <si>
    <t>адмінперсонал, за умовами оплати віднесених до педагогічного персоналу</t>
  </si>
  <si>
    <t>у т. ч. жінки</t>
  </si>
  <si>
    <t>у т. ч. чоловіки</t>
  </si>
  <si>
    <t>Кількість закладів, які обслуговують інші заклади</t>
  </si>
  <si>
    <t>Кількість установ, які обслуговує 1 працівник</t>
  </si>
  <si>
    <t>Витрати на утримання однієї штатної одиниці</t>
  </si>
  <si>
    <t>Забезпечення надання якісних послуг іншими  закладами освіти</t>
  </si>
  <si>
    <t>0611141</t>
  </si>
  <si>
    <t>Забезпечення діяльності інших закладів у сфері освіти</t>
  </si>
  <si>
    <t>1141</t>
  </si>
  <si>
    <t>0990</t>
  </si>
  <si>
    <t>рішення сесії</t>
  </si>
  <si>
    <t>Забезпечити діяльність центру професійного розвитку педагогічних працівників</t>
  </si>
  <si>
    <t>кількість закладів, які обслуговує центр</t>
  </si>
  <si>
    <t>кількість працівників, які пройдуть підвищення кваліфікації та перепідготовку</t>
  </si>
  <si>
    <t>середні витрати на 1 працівника</t>
  </si>
  <si>
    <t>кількість працівників, які пройшли підвищення кваліфікації, на одного працівника центру</t>
  </si>
  <si>
    <t>динаміка кількості працівників, які пройшли підвищення кваліфікації, порівняно з попереднім роком</t>
  </si>
  <si>
    <t>Забезпечити сприяння професійному розвитку педагогічних працівників закладів освіти</t>
  </si>
  <si>
    <t>0611160</t>
  </si>
  <si>
    <t>Забезпечення діяльності центрів професійного розвитку педагогічних працівників</t>
  </si>
  <si>
    <t>1160</t>
  </si>
  <si>
    <t>у т.ч. для закладів дошкільної освіти</t>
  </si>
  <si>
    <t>у т.ч. для закладів загальної середньої освіти</t>
  </si>
  <si>
    <t>накази на відкриття інклюзивних класів</t>
  </si>
  <si>
    <t>накази про відкриття інклюзивних груп</t>
  </si>
  <si>
    <t>кількість дітей дошкільного віку з особливими освітніми потребами, які отримують освіту в закладах дошкільної освіти</t>
  </si>
  <si>
    <t>Забезпечення надання послуг з повної загальної середньої та дошкільної освіти особам з особливими освітніми потребами</t>
  </si>
  <si>
    <t>з них жінки</t>
  </si>
  <si>
    <t>рішення сесії, наказ</t>
  </si>
  <si>
    <t>з них чоловіки</t>
  </si>
  <si>
    <t>Надання права і залучення молоді до безпосередньої участі у формуванні й розбудові громади</t>
  </si>
  <si>
    <t>Створення сприятливих умов для соціального становлення та розвитку молоді</t>
  </si>
  <si>
    <t>Утримання наметового табору для відпочинку молоді</t>
  </si>
  <si>
    <t>кількість місцевих заходів (проектів) у молодіжній сфері</t>
  </si>
  <si>
    <t>план заходів</t>
  </si>
  <si>
    <t>обсяг видатків на утримання наметового табору</t>
  </si>
  <si>
    <t>кількість учасників заходів (проектів) у молодіжній сфері</t>
  </si>
  <si>
    <t>кількість молодих людей, які отримають відпочинок</t>
  </si>
  <si>
    <t>з них дівчата</t>
  </si>
  <si>
    <t>з них хлопці</t>
  </si>
  <si>
    <t>кількість наметових таборів</t>
  </si>
  <si>
    <t>наказ</t>
  </si>
  <si>
    <t>первинна документація, план заходів</t>
  </si>
  <si>
    <t>середні витрати на проведення одного заходу (проекту) у молодіжній сфері</t>
  </si>
  <si>
    <t>середні витрати на одну особу, яка відпочине в наметовому таборі</t>
  </si>
  <si>
    <t>динаміка кількості молоді, охопленої регіональними заходами державної політики з питань молоді, порівняно з минулим роком</t>
  </si>
  <si>
    <t>динаміка кількості осіб, яка відпочине, порівняно з минулим роком</t>
  </si>
  <si>
    <t>Забезпечення реалізації політики у молодіжній сфері на регіональному рівні</t>
  </si>
  <si>
    <t>0613133</t>
  </si>
  <si>
    <t>Інші заходи та заклади молодіжної політики</t>
  </si>
  <si>
    <t>3133</t>
  </si>
  <si>
    <t>1040</t>
  </si>
  <si>
    <t>Створення належних умов для розвитку олімпійських видів спорту в місті</t>
  </si>
  <si>
    <t>Проведення навчально-тренувальних зборів, заходів, нагородження з олімпійських видів спорту</t>
  </si>
  <si>
    <t>кількість навчально-тренувальних зборів, заходів, нагородження з олімпійських видів спорту</t>
  </si>
  <si>
    <t>середня вартість одного заходу</t>
  </si>
  <si>
    <t>Забезпечення розвитку олімпійських видів спорту</t>
  </si>
  <si>
    <t>0615011</t>
  </si>
  <si>
    <t>Проведення навчально-тренувальних зборів і змагань з олімпійських видів спорту</t>
  </si>
  <si>
    <t>5011</t>
  </si>
  <si>
    <t>0810</t>
  </si>
  <si>
    <t>Створення належних умов для розвитку неолімпійських видів спорту в місті</t>
  </si>
  <si>
    <t>Проведення навчально-тренувальних зборів, заходів, нагородження з неолімпійських видів спорту з підготовки до змагань</t>
  </si>
  <si>
    <t>Забезпечення розвитку неолімпійських видів спорту</t>
  </si>
  <si>
    <t>0615012</t>
  </si>
  <si>
    <t>Проведення навчально-тренувальних зборів і змагань з неолімпійських видів спорту</t>
  </si>
  <si>
    <t>5012</t>
  </si>
  <si>
    <t>Підготовка спортивного резерву та підвищення рівня фізичної підготовленості дітей дитячо-юнацькими спортивними школами</t>
  </si>
  <si>
    <t>у тому числі тренерів, осіб.</t>
  </si>
  <si>
    <t>кількість штатних працівників комунальних дитячо-юнацьких спортивних шкіл, видатки на утримання яких здійснюються з бюджету, у розрізі їх видів (ДЮСШ_x000D_
), осіб,</t>
  </si>
  <si>
    <t>кількість комунальних дитячо-юнацьких спортивних шкіл в розрізі їх видів (ДЮСШ), видатки на утримання яких здійснюються з бюджету, од.</t>
  </si>
  <si>
    <t>обсяг витрат на утримання комунальних дитячо-юнацьких спортивних шкіл в розрізі їх видів (ДЮСШ), видатки на утримання яких здійснюються з бюджету, грн,</t>
  </si>
  <si>
    <t>середньорічна кількість учнів комунальних дитячо-юнацьких спортивних шкіл, видатки на утримання яких здійснюються з бюджету, у розрізі їх видів (ДЮСШ_x000D_
), осіб</t>
  </si>
  <si>
    <t>кількість учнів комунальних дитячо-юнацьких спортивних шкіл, видатки на утримання яких здійснюються з бюджету, у розрізі їх видів (ДЮСШ), що взяли участь у  спортивних змаганнях різного рівня, осіб</t>
  </si>
  <si>
    <t>дані з первинної облікової інформації</t>
  </si>
  <si>
    <t xml:space="preserve"> з них хлопці</t>
  </si>
  <si>
    <t>кількість придбаного малоцінного спортивного обладнання та інвентарю для комунальних дитячо-юнацьких спортивних шкіл, видатки на утримання яких здійснюються з бюджету, у розрізі їх видів (ДЮСШ), од.</t>
  </si>
  <si>
    <t>середні витрати на навчально-тренувальну роботу у комунальних дитячо-юнацьких спортивних школах, видатки на утримання яких здійснюються з бюджету (ДЮСШ), у розрахунку на одного учня, грн</t>
  </si>
  <si>
    <t>середні витрати на забезпечення участі одного учня комунальних дитячо-юнацьких спортивних шкіл, видатки на утримання яких здійснюються з бюджету (ДЮСШ), у  спортивних змаганнях різного рівня, грн</t>
  </si>
  <si>
    <t>середня вартість одиниці придбаного малоцінного спортивного обладнання та інвентарю для комунальних дитячо-юнацьких спортивних шкіл, видатки на утримання яких здійснюються з бюджету (ДЮСШ), грн</t>
  </si>
  <si>
    <t>середні витрати на утримання однієї комунальної дитячо-юнацької спортивної школи, видатки на утримання якої здійснюються з бюджету , у розрізі їх видів (ДЮСШ), з розрахунку на одного працівника</t>
  </si>
  <si>
    <t>середньомісячна заробітна плата працівника дитячо-юнацької спортивної школи, видатки на утримання якої здійснюються з бюджету(ДЮСШ)</t>
  </si>
  <si>
    <t>кількість учнів комунальних дитячо-юнацьких спортивних шкіл, видатки на утримання яких здійснюються з бюджету, у розрізі їх видів (ДЮСШ), які здобули призові місця в  спортивних змаганнях різного рівня, осіб</t>
  </si>
  <si>
    <t>динаміка кількості учнів комунальних дитячо-юнацьких спортивних шкіл, видатки на утримання яких здійснюються з бюджету (ДЮСШ), порівняно з минулим роком, %</t>
  </si>
  <si>
    <t>Створення необхідних умов для гармонійного виховання, фізичного розвитку, повноцінного оздоровлення, змістовного відпочинку і дозвілля хлопців та дівчат, самореалізації, набуття навичок здорового способу життя, підготовки спортсменів для резервного спорту.</t>
  </si>
  <si>
    <t>0615031</t>
  </si>
  <si>
    <t>Утримання та навчально-тренувальна робота комунальних дитячо-юнацьких спортивних шкіл</t>
  </si>
  <si>
    <t>5031</t>
  </si>
  <si>
    <t>Забезпечити діяльність місцевих центрів фізичного здоров`я населення "Спорт для всіх"</t>
  </si>
  <si>
    <t>кількість місцевих центрів фізичного здоров`я населення "Спорт для всіх"</t>
  </si>
  <si>
    <t>кількість місцевих рад та сторостинських округів охвачених центром фізичного здоров`я населення</t>
  </si>
  <si>
    <t>Здійснення фізкультурно-масової роботи серед населення, підтримка спорту вищих досягнень та заходи з регіонального розвитку фізичної культури та спорту</t>
  </si>
  <si>
    <t>0615061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</si>
  <si>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</si>
  <si>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5061</t>
  </si>
  <si>
    <t>Наказ / розпорядчий документ</t>
  </si>
  <si>
    <t>Лиманської міської ради</t>
  </si>
  <si>
    <t xml:space="preserve">обсяг видатків </t>
  </si>
  <si>
    <t>мережа, звіт ІСУО</t>
  </si>
  <si>
    <t>Всього середньорічне число ставок/ штатних одиниць</t>
  </si>
  <si>
    <t>Надання позашкільної  освіти закладами позашкільної освіти, заходи із позашкільної роботи з дітьми</t>
  </si>
  <si>
    <t>бюджетної програми місцевого бюджету на 2022  рік</t>
  </si>
  <si>
    <t>Створення соціально-економічних умов для реалізації функцій і повноважень посадових осіб місцевого самоврядування у сфері освіти, спорту та молодіжної політики</t>
  </si>
  <si>
    <t>Забезпечення здійснення виконавчими органами міської ради наданих законодавством повноважень у сфері освіти, спорту та молодіжної політики</t>
  </si>
  <si>
    <t>Надія ДІДЕНКО</t>
  </si>
  <si>
    <t>Тетяна ПИЛИПЕНКО</t>
  </si>
  <si>
    <t>Програма економічного і соціального розвитку Лиманської міської територіальної громади на 2022 рік, 2.13. Фізичне виховання та спорт</t>
  </si>
  <si>
    <t>Забезпеченя проведення навчально-тренувальних зборів, заходів, нагородження з неолімпійських видів спорту з підготовки до змагань</t>
  </si>
  <si>
    <t>кількість навчально-тренувальних зборів,заходів, нагородження з неолімпійських видів спорту</t>
  </si>
  <si>
    <t>кількість людино-днів навчально-тренувальних зборів, заходів, нагородження з неолімпійських видів спорту</t>
  </si>
  <si>
    <t>середні витрати на один людино-день навчально-тренувальних зборів, заходів, нагородження з неолімпійських видів спорту</t>
  </si>
  <si>
    <t>динаміка кількості навчально-тренувальних зборів, заходів, нагородження з неолімпійських видів спорту порівняно з минулим роком</t>
  </si>
  <si>
    <t>Проведення навчально-тренувальних зборів, заходів, нагородження з олімпійських видів спорту з підготовки до змагань</t>
  </si>
  <si>
    <t xml:space="preserve">кількість людино-днів навчально-тренувальних зборів, заходів, нагородження з олімпійських видів спорту </t>
  </si>
  <si>
    <t>середні витрати на один людино-день навчально-тренувальних зборів, заходів, нагородження з олімпійських видів спорту</t>
  </si>
  <si>
    <t>динаміка кількості навчально-тренувальних зборів, заходів, нагородження  з олімпійських видів спорту  порівняно з минулим роком</t>
  </si>
  <si>
    <t>Задоволення потреб населення у фізкультурно-оздоровчих і фізкультурно-спортивних послугах за місцем проживання та відпочинку</t>
  </si>
  <si>
    <t>Забезпечення діяльності місцевих центрів фізичного здоров'я населення "Спорт для всіх"</t>
  </si>
  <si>
    <t>у т. ч. на проведення фізкультурно-оздоровчих та спортивних заходів</t>
  </si>
  <si>
    <t>кількість місцевих заходів, проведених  центром фізичного здоров`я населення "Спорт для всіх"</t>
  </si>
  <si>
    <t>середня вартість на проведення одного заходу</t>
  </si>
  <si>
    <t>динаміка кількості заходів порівняно з минулим роком</t>
  </si>
  <si>
    <t>Надання можливостей для всебічного розвитку молоді у відповідних закладах по роботі з молоддю</t>
  </si>
  <si>
    <t>Програма економічного і соціального розвитку Лиманської міської територіальної громади на 2022 рік, 2.11. Підтримка сім'ї, дітей та молоді</t>
  </si>
  <si>
    <t>середні витрати на забезпечення участі у регіональних заходах (проектах) державної політики у молодіжній сфері одного учасника</t>
  </si>
  <si>
    <t>кількість регіональних закладів по роботі з молоддю</t>
  </si>
  <si>
    <t>кількість штатних працівників регіональних закладів по роботі з молоддю</t>
  </si>
  <si>
    <t>з них жінок</t>
  </si>
  <si>
    <t>з них чоловіків</t>
  </si>
  <si>
    <t>кількість молоді, яка відвідує регіональні заклади по роботі з молоддю</t>
  </si>
  <si>
    <t>звітність закладу</t>
  </si>
  <si>
    <t>кількість заходів, проведених регіональними закладами по роботі з молоддю</t>
  </si>
  <si>
    <t>листи реєстрації на заходи</t>
  </si>
  <si>
    <t>кількість молоді, яка візьме участь у заходах регіональних закладів по роботі з молоддю</t>
  </si>
  <si>
    <t>середньомісячна заробітна плата працівника регіональних закладів по роботі з молоддю</t>
  </si>
  <si>
    <t>Надія Діденко</t>
  </si>
  <si>
    <t>Створення необхідних умов для діяльності центру професійного розвитку педагогічних працівників</t>
  </si>
  <si>
    <t>Забезпечення діяльністі центру професійного розвитку педагогічних працівників</t>
  </si>
  <si>
    <t>Всебічний розвиток, виховання і соціалізація особистості, яка здатна до життя в суспільстві та цивілізованої взаємодії з природою, має прагнення до самовдосконалення і навчання впродовж життя, готова до свідомого життєвого вибору та самореалізації, відповідальності, трудової діяльності та громадянської активності</t>
  </si>
  <si>
    <t>всього витрати на утримання працівників жінок</t>
  </si>
  <si>
    <t>всього витрати на утримання працівників чоловіків</t>
  </si>
  <si>
    <t>частка витрат на утримання працівників жінок</t>
  </si>
  <si>
    <t>частка витрат на утримання працівників чоловіків</t>
  </si>
  <si>
    <t>Створення умов для реалізації психолого-педагогічного супровіду дітей, якісного виконання функцій бухгалтерського обліку, ведення централізованого господарського обслуговування та надання юридичної допомоги</t>
  </si>
  <si>
    <t>Створення умов для надання якісних послуг з  централізованого ведення бухгалтерського обліку, централізованого господарського обслуговування, діяльності кадрового та юридичного сектору, психологічного супроводу та логопедичного обслуговування</t>
  </si>
  <si>
    <t>у т.ч. обсяг видатків на утримання працівників та функціонування установ</t>
  </si>
  <si>
    <t>кількість установ</t>
  </si>
  <si>
    <t>із загальної кількості штатних одиниць:</t>
  </si>
  <si>
    <t>Всього середньорічне число ставок  відділу обліку та звітності-централізованої бухгалтерії</t>
  </si>
  <si>
    <t>Всього середньорічне число ставок  відділу матеріально-технічного забезпечення</t>
  </si>
  <si>
    <t>Всього середньорічне число ставок  сектору юридичного та кадрового забезпечення</t>
  </si>
  <si>
    <t>Всього середньорічне число ставок  психологічної служби та соціально-педагогічного патронажу</t>
  </si>
  <si>
    <t>Середньорічна кількість працівників, які обслуговуються іншими закладами освіти</t>
  </si>
  <si>
    <t>звітність</t>
  </si>
  <si>
    <t>у тому числі відділом обліку та звітності-централізованої бухгалтерії</t>
  </si>
  <si>
    <t>у тому числі відділом матеріально-технічного забезпечення</t>
  </si>
  <si>
    <t>у тому числі сектором юридичного та кадрового забезпечення</t>
  </si>
  <si>
    <t>у тому числі психологічною службою та соціально-педагогічним патронажем</t>
  </si>
  <si>
    <t>Середньорічна кількість працівників, які обслуговує 1 працівник</t>
  </si>
  <si>
    <t>всього витрати на відділ обліку та звітності-централізованої бухгалтерії</t>
  </si>
  <si>
    <t>всього витрати на відділ матеріально-технічного забезпечення</t>
  </si>
  <si>
    <t>всього витрати на сектор юридичного та кадрового забезпечення</t>
  </si>
  <si>
    <t>всього витрати на психологічну службу та соціально-педагогічний патронаж</t>
  </si>
  <si>
    <t>частка витрат на утримання працівників відділу обліку та звітності-централізованої бухгалтерії</t>
  </si>
  <si>
    <t>частка витрат на утримання працівників відділу матеріально-технічного забезпечення</t>
  </si>
  <si>
    <t>частка витрат на утримання працівників сектору юридичного та кадрового забезпечення</t>
  </si>
  <si>
    <t>частка витрат на утримання працівників психологічної служби та соціально-педагогічного патронажу</t>
  </si>
  <si>
    <t>Програма економічного і соціального розвитку Лиманської міської територіальної громади на 2022 рік, 2.10. Освіта</t>
  </si>
  <si>
    <t>кількість установ, в яких буде проведено капітальний ремонт</t>
  </si>
  <si>
    <t>0490</t>
  </si>
  <si>
    <t>Розвиток здібностей дітей та молоді у сфері освіти, науки, культури, фізичної культури і спорту, техніччної та іншої творчості, здобуття ними первинних професійних знань, вмінь і навичок, необхідних для їх соціалізації, подальшої самореалізації та/або професійної діяльності</t>
  </si>
  <si>
    <t>Забезпечити рівні можливості дівчатам та хлопцям у сфері отримання позашкільної освіти</t>
  </si>
  <si>
    <t>Забезпечення рівня можливостей дівчатам та хлопцям у сфері отримання позашкільної освіти</t>
  </si>
  <si>
    <t>всього видатків за художньо-естетичним напрямком</t>
  </si>
  <si>
    <t>всього видатків за гуманітарним напрямком</t>
  </si>
  <si>
    <t>всього видатків за еколого-натуралістичним напрямком</t>
  </si>
  <si>
    <t>всього видатків за  туристсько-краєзнавчим напрямком</t>
  </si>
  <si>
    <t>всього видатків за  військово-патріотичним напрямком</t>
  </si>
  <si>
    <t>всього видатків за  оздоровчим напрямком</t>
  </si>
  <si>
    <t>динаміка витрат за художньо-естетичним напрямком  в зрівнянні з попереднім роком</t>
  </si>
  <si>
    <t>динаміка витрат за гуманітарним напрямком  в зрівнянні з попереднім роком</t>
  </si>
  <si>
    <t>динаміка витрат за еколого-натуралістичним  в зрівнянні з попереднім роком</t>
  </si>
  <si>
    <t>динаміка витрат за туристсько-краєзнавчим напрямком  в зрівнянні з попереднім роком</t>
  </si>
  <si>
    <t>динаміка витрат за оздоровчим напрямком  в зрівнянні з попереднім роком</t>
  </si>
  <si>
    <t>динаміка витрат за  військово-патріотичним напрямком  в зрівнянні з попереднім роком</t>
  </si>
  <si>
    <t>Цілісний розвиток дитини, її фізичних , інтелектуальних і творчих здібностей шляхом виховання, навчання, соціалізації та формування необхідних життєвих навичок</t>
  </si>
  <si>
    <t>Створення належних умов для діяльності працівників та функціонування закладів дошкільної освіти</t>
  </si>
  <si>
    <t>Організація харчування в закладах дошкільної освіти</t>
  </si>
  <si>
    <t>Організація інклюзивного навчання в закладах дошкільної освіти</t>
  </si>
  <si>
    <t>у т.ч. обсяг видатків на харчування дітей</t>
  </si>
  <si>
    <t>у т.ч. обсяг видатків на створення умов для діяльності працівників та функціонування закладів</t>
  </si>
  <si>
    <t>у т.ч. обсяг видатків на організація інклюзивного навчання</t>
  </si>
  <si>
    <t>у т.ч. кількість інклюзивних груп</t>
  </si>
  <si>
    <t>всього витрати на  всіх хлопців</t>
  </si>
  <si>
    <t>всього витрати на  всіх дівчат</t>
  </si>
  <si>
    <t>вартість харчування на 1 дитину в день</t>
  </si>
  <si>
    <t>середні витрати на 1 дитину з особливими освітніми потребами</t>
  </si>
  <si>
    <t xml:space="preserve"> витрати на утримання однієї штатної одиниці</t>
  </si>
  <si>
    <t>Середньорічна кількість штатних одиниць з розрахунку на одну дитину</t>
  </si>
  <si>
    <t>динаміка вартості харчування на 1 дитину в день в зрівнянні з попереднім роком</t>
  </si>
  <si>
    <t>динаміка витрат на 1 дитину з особливими освітніми потребами в зрівнянні з попереднім роком</t>
  </si>
  <si>
    <t>частка витрат на  всіх хлопців</t>
  </si>
  <si>
    <t>частка витрат на  всіх дівчат</t>
  </si>
  <si>
    <t>Забезпечити надання відповідних послуг денними закладами загальної середньої освіти за рахунок місцевого бюджету</t>
  </si>
  <si>
    <t>Створення належних умов для надання послуг з повної загальної середньої освіти денними закладами загальної середньої освіти</t>
  </si>
  <si>
    <t>Організація харчування в закладах  загальної середньої освіти</t>
  </si>
  <si>
    <t>Організація інклюзивного навчання в закладах  загальної середньої освіти</t>
  </si>
  <si>
    <t>Створення належних умов для надання послуг з дошкільної освіти денними закладами загальної середньої освіти</t>
  </si>
  <si>
    <t>Організація підвозу в закладах  загальної середньої освіти</t>
  </si>
  <si>
    <t>у т. ч.кількість інклюзивних класів із загальної кількості класів</t>
  </si>
  <si>
    <t>у т. ч.кількість інклюзивних груп із загальної кількості груп</t>
  </si>
  <si>
    <t>у т.ч. обсяг видатків на підвіз учнів</t>
  </si>
  <si>
    <t>з них на учнів</t>
  </si>
  <si>
    <t>з них на дітей, що відвідують дошкільні відділення</t>
  </si>
  <si>
    <t>у т.ч. обсяг видатків на створення належних умов для надання послуг з повної загальної середньої освіти</t>
  </si>
  <si>
    <t>у т.ч. обсяг видатків на створення належних умов для надання послуг з дошкільної освіти</t>
  </si>
  <si>
    <t>у т.ч. кількість учнів з особливими освітніми потребами, які навчаються в інклюзивних класах</t>
  </si>
  <si>
    <t>накази про відкриття інклюзивних класів</t>
  </si>
  <si>
    <t>у т.ч. кількість дітей з особливими освітніми потребами, які навчаються в інклюзивних групах</t>
  </si>
  <si>
    <t>пробіг автобусів на день, які здійснюють підвіз учнів</t>
  </si>
  <si>
    <t xml:space="preserve">км </t>
  </si>
  <si>
    <t>автобусні маршрути регулярних спеціальних перевезень</t>
  </si>
  <si>
    <t>кількість учнів, що підвозяться</t>
  </si>
  <si>
    <t xml:space="preserve">накази </t>
  </si>
  <si>
    <t>середні витрати на 1 дитину, що відвідує дошкільні відділення</t>
  </si>
  <si>
    <t>вартість харчування на 1 дитину в день в дошкільних відділеннях</t>
  </si>
  <si>
    <t>вартість харчування на 1 учня</t>
  </si>
  <si>
    <t>вартість підвозу на 1 дитину на день</t>
  </si>
  <si>
    <t>вартість 1 км пробігу на день</t>
  </si>
  <si>
    <t>Середня наповнюваність класів</t>
  </si>
  <si>
    <t>динаміка вартості підвозу на 1 учня в день в зрівнянні з попереднім роком</t>
  </si>
  <si>
    <t>динаміка вартості харчування на 1 учня в день в зрівнянні з попереднім роком</t>
  </si>
  <si>
    <t>Підготувати спортивний резерв та підвищити рівень фізичної підготовленості дітей дитячо-юнацькими спортивними школами</t>
  </si>
  <si>
    <t>0611210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</si>
  <si>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</si>
  <si>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</t>
  </si>
  <si>
    <t>Створення умов для якісного задоволення освітніх потреб  дітей з особливими освітніми потребами</t>
  </si>
  <si>
    <t>Забезпечити придбання спеціальних засобів корекції психофізичного розвитку</t>
  </si>
  <si>
    <t>Забезпечення придбання спеціальних засобів корекції психофізичного розвитку</t>
  </si>
  <si>
    <t>кількість закладів загальної середньої освіти, для яких будуть придбані засоби корекції</t>
  </si>
  <si>
    <t>кількість закладів дошкільної освіти, для яких будуть придбані засоби корекції</t>
  </si>
  <si>
    <t>кількість  засобів корекції для учнів з особливими освітніми потребами, які навчаються в інклюзивних класах</t>
  </si>
  <si>
    <t>кількість засобів корекції для дітей дошкільного віку з особливими освітніми потребами, які отримують освіту в закладах дошкільної освіти</t>
  </si>
  <si>
    <t>середні витрати на придбання 1 засобу корекції в закладах ЗЗСО</t>
  </si>
  <si>
    <t>середні витрати на придбання 1 засобу корекції в закладах ЗДО</t>
  </si>
  <si>
    <t>середні витрати на один  заклад дошкільної освіти</t>
  </si>
  <si>
    <t>середні витрати на один  заклад загальної середньої освіти</t>
  </si>
  <si>
    <t>динаміка кількості придбаних засобів кореції порівняно з минулим роком</t>
  </si>
  <si>
    <t>рази</t>
  </si>
  <si>
    <t>0611061</t>
  </si>
  <si>
    <t>1061</t>
  </si>
  <si>
    <t>Всебічний розвиток, виховання і соціалізація особистості, яка здатна до життя в суспільстві та цівілізованої взаємодії з природою, має прагнення до самовдосконалення і навчання впродовж життя, готова до свідомого життєвого вибору та самореалізації, відповідальності, трудової діяльності та громадської активності</t>
  </si>
  <si>
    <t>Здійснення заходів, пов’язаних із забезпеченням пожежної безпеки в денних закладах загальної середньої освіти</t>
  </si>
  <si>
    <t>довідка про зміни до річного кошторису</t>
  </si>
  <si>
    <t>кількість заходів, пов’язаних із забезпеченням пожежної безпеки в денних закладах загальної середньої освіти</t>
  </si>
  <si>
    <t>акти виконаних робіт</t>
  </si>
  <si>
    <t xml:space="preserve">кількість закладів,  в яких буде проведено заходи, пов’язані із забезпеченням пожежної безпеки </t>
  </si>
  <si>
    <t>середні витрати на проведення одного заходу, пов'язаного із забезпеченням пожежної безпеки</t>
  </si>
  <si>
    <t>середні витрати на один заклад, в якому проведено захід, пов'язаний із забезпеченням пожежної безпеки</t>
  </si>
  <si>
    <t>накладні</t>
  </si>
  <si>
    <t xml:space="preserve">Конституція України від 28.06.1996 р. № 254к/96-ВР зі змінами та доповненнями_x000D_
Бюджетний кодекс України від 08.07.2010 р. № 2456-VІ зі змінами та доповненнями_x000D_
Закон України "Про освіту" від 05.09.2017 р. № 2145-VIII зі змінами та доповненнями_x000D_
Наказ МФУ від 26.0.82014 р. № 836 "Про деякі питання запровадження програмно-цільового методу складання та використання місцевого бюджету" зі змінами та доповненнями_x000D_
Рішення сесії Лиманської міської ради від 24.12.2021 р. № 8/19-2653 "Про бюджет Лиманської  міської територіальної громади на 2022 рік" зі змінами від 18.02.2022 р. № 8/21-2856
Постанова КМУ від 14.02.2017 р. № 88 "Про затвердження Порядку та умов надання субвенції з державного бюджету місцевим бюджетам на надання державної підтримки особам з особливими освітніми потребами" зі змінами та доповненнями
Рішення сесії Лиманської міської ради від 24.12.2021 р. № 8/19-2650 "Про затвердження Програми економічного і соціального розвитку Лиманської міської територіальної громади на 2022рік" зі змінами від 18.02.2022 р. № 2852
</t>
  </si>
  <si>
    <t xml:space="preserve">Конституція України від 28.06.1996 р. № 254к/96-ВР зі змінами та доповненнями_x000D_
Бюджетний кодекс України від 08.07.2010 р. № 2456- VI зі змінами та доповненнями_x000D_
Закон України "Про освіту" від 05.09.2017 № 2145-VIII  зі змінами та доповненнями_x000D_
Закон України "Про загальну середню освіту" від 16.01.2020 № 463-IX _x000D_
Постанова КМУ  "Деякі питання надання освітньої субвенції з державного бюджету місцевим бюджетам" від 14.01.2015 р. № 6 
Наказ МФУ від 26.08.2014 р. № 836 "Про деякі питання запровадження пртограмно-цільового методу складання та використання місцевого бюджету" зі змінами та доповненнями_x000D_
Рішення сесії Лиманської міської ради від 24.12.2021 р. № 8/19-2653 "Про бюджет Лиманської  міської територіальної громади на 2022 рік" зі змінами від 18.02.2022 р. № 8/21-2856
Рішення сесії Лиманської міської ради від 24.12.2021 р. № 8/19-2650 "Про затвердження Програми економічного і соціального розвитку Лиманської міської територіальної громади на 2022рік" зі змінами від 18.02.2022 р. № 2852                                                                                                                                                                                                                                  </t>
  </si>
  <si>
    <t xml:space="preserve"> Забезпечення здійснення заходів, пов’язаних із забезпеченням пожежної безпеки в денних закладах загальної середньої освіти</t>
  </si>
  <si>
    <t>кількість учнів в закладах, в яких буде проведено захід, пов'язаний із забезпеченням пожежної безпеки</t>
  </si>
  <si>
    <t>динаміка кількості заходів, пов’язаних із забезпеченням пожежної безпеки в денних закладах загальної середньої освіти, порівняно з минулим роком</t>
  </si>
  <si>
    <t>динаміка кількості закладів, в яких буде проведено захід, пов’язаний із забезпеченням пожежної безпеки в денних закладах загальної середньої освіти, порівняно з минулим роком</t>
  </si>
  <si>
    <t>Конституція Україна від 28.06.1996 р. № 254к/96-ВР зі змінами та доповненнями_x000D_
Бюджетний кодекс України від 08.07.2010 р.№ 2456-VI зі змінами та доповненнями_x000D_
Закон України "Про місцеве самоврядування" від 21.05.1997 р. № 280 зі змінами та доповненнями_x000D_
Закон України "Про фізичну культуру і спорт" від 24.12.1993 р. № 3808-12 зі змінами та доповненнями_x000D_
Закон України "Про освіту" від 05.09.2017 р. № 2145-VIII зі змінами та доповненнями_x000D_
Постанова КМУ від 09.03.2006 р. № 268 "Про упорядкування структури та умов оплати праці працівників апарату органів виконавчої влади, органів прокуратури, судів та інших органів" зі змінами та доповненнями_x000D_
Наказ МФУ від 26.08.2014 р. № 836 "Про деякі питання запровадження програмно-цільового методу складання та використання місцевого бюджету" зі змінами та доповненнями_x000D_
Рішення Лиманської міської ради від 24.12.2021 р. № 8/19-2653 "Про бюджет Лиманської міської територіальної громади на 2022 рік" зі змінами від 18.02.2022 р. № 8/21-2856</t>
  </si>
  <si>
    <t>Проведення капітальних ремонтів по закладам освіти</t>
  </si>
  <si>
    <t>Забезпечити проведення капітальних ремонтів по закладам освіти</t>
  </si>
  <si>
    <t>середня вартість ремонту одного об’єкта</t>
  </si>
  <si>
    <t xml:space="preserve">рівень виконання робіт з капітального ремонту </t>
  </si>
  <si>
    <t>кількість закладів, в яких буде проведено капітальний ремонт</t>
  </si>
  <si>
    <t>середня вартість ремонту одного закладу</t>
  </si>
  <si>
    <t>кошторисна документація</t>
  </si>
  <si>
    <t>кв.м.</t>
  </si>
  <si>
    <t>середня вартість ремонту одного квадратного метру покрівлі</t>
  </si>
  <si>
    <t>Конституція України від 28.06.1996 р. № 254к/96-ВР зі змінами та доповненнями_x000D_
Бюджетний кодекс України від 08.07.2010 р. № 2456-VI зі змінами та доповненнями_x000D_
Закон України "Про освіту " від 05.09.2017 р. № 2145 - VIII зі змінами та доповненнями_x000D_
Закон України "Про позашкільну освіту" від 22.06.2000 р. № 1841-ІІІ зі змінами та доповненнями_x000D_
Наказ МФУ від 26.08.2014 р. № 839 "Про деякі питання запровадження програмно-цільового методу складання та використання місцевого бюджету " зі змінами та доповненнями_x000D_
Наказ МОН від 13.02.2018 р. № 141 "Про внесення до наказу Міністерства освіти і науки України від 10 липня 2017 року № 992"_x000D_
Рішення сесії Лиманської міської ради від 24.12.2021 р. № 8/19-2653 "Про бюджет Лиманської  міської територіальної громади на 2022 рік" зі змінами від 18.02.2022 р. № 8/21-2856</t>
  </si>
  <si>
    <t>Конституція України від 28.06.1996 р. № 254к/96-ВР зі змінами та доповненнями_x000D_
Бюджетний кодекс України від 08.07.2010 р. № 2456-VI зі змінами та доповненнями_x000D_
Закон України "Про освіту" від 05.09.2017 р. № 2145-VIII зі змінами та доповненнями_x000D_
Наказ МФУ від 26.08.2014 р. № 836 "Про деякі питання запровадження програмно-цільового методу складання та використання місцевого бюджету " зі змінами та доповненнями_x000D_
Рішення сесії Лиманської міської ради від 16.07.2020 р.№ 7/82-5592 "Про створення Комунальної установи "Центр професійного розвитку педагогічних працівників"Лиманської міської ради Донецької області та затвердження його Статуту"_x000D_
Рішення сесії Лиманської міської ради від 24.12.2021 р. № 8/19-2653 "Про бюджет Лиманської  міської територіальної громади на 2022 рік" зі змінами від 18.02.2022 р. № 8/21-2856</t>
  </si>
  <si>
    <t>Всього середньорічна кількість штатних одиниць</t>
  </si>
  <si>
    <t>Конституція України від 28.06.1996 р. № 254к/96-ВР зі змінами та доповненнями_x000D_
Бюджетний кодекс України від 08.07.2010 р. № 2456-VI зі змінами та доповненнями_x000D_
Наказ МФУ від 26.08.2014 р. № 836 "Про деякі питання запровадження програмно-цільового методу складання та використання місцевого бюджету" зі змінами та доповненнями_x000D_
Рішення сесії Лиманської міської ради від 24.12.2021 р. № 8/19-2653 "Про бюджет Лиманської  міської територіальної громади на 2022 рік" зі змінами від 18.02.2022 р. № 8/21-2856
Рішення сесії Лиманської міської ради від 24.12.2021 р. № 8/19-2650 "Про затвердження Програми економічного і соціального розвитку Лиманської міської територіальної громади на 2022рік" зі змінами від 18.02.2022 р. № 2852</t>
  </si>
  <si>
    <t>у т.ч. на придбання обладнання та інвентарю для проведення заходів</t>
  </si>
  <si>
    <t>кількість придбаного обладнання довгострокового користування та інвентарю</t>
  </si>
  <si>
    <t>середня вартість одиниці обладнання та інвентарю</t>
  </si>
  <si>
    <t>Конституція України від 28.06.1996 р. № 254к/96-ВР зі змінами та доповненнями_x000D_
Бюджетний кодекс України від 08.07.2010 р. № 2456-VI зі змінами та доповненнями_x000D_
Закон України "Про фізичну культуру і спорт" від 24.12.1993 р. № 3808-12 зі змінами та доповненнями_x000D_
Наказ МФУ від 26.08.2014 р. № 836 "Про деякі питання запровадження програмно-цільового методу складання та використання місцевого бюджету"  зі змінами та доповненнями_x000D_
Рішення сесії Лиманської міської ради від 24.12.2021 р. № 8/19-2653 "Про бюджет Лиманської  міської територіальної громади на 2022 рік" зі змінами від 18.02.2022 р. № 8/21-2856
Рішення сесії Лиманської міської ради від 24.12.2021 р. № 8/19-2650 "Про затвердження Програми економічного і соціального розвитку Лиманської міської територіальної громади на 2022рік" зі змінами від 18.02.2022 р. № 2852</t>
  </si>
  <si>
    <t>Конституція України від 28.06.1996 р. № 254к/96-ВР зі змінами та доповненнями_x000D_
Бюджетний кодекс України від 08.07.2010 р. № 2456-VI зі змінами та доповненнями_x000D_
Закон України "Про освіту" від 05.09.2017 № 2145-VIII зі змінами та доповненнями_x000D_
Наказ МФУ від 26.08.2014 р. № 836 "Про деякі питання запровадження програмно-цільового методу складання та використання місцевого бюджету " зі змінами та доповненнями_x000D_
Рішення сесії Лиманської міської ради від 24.12.2021 р. № 8/19-2653 "Про бюджет Лиманської  міської територіальної громади на 2022 рік" зі змінами від 18.02.2022 р. № 8/21-2856
Довідки про  надходження у натуральній формі</t>
  </si>
  <si>
    <t xml:space="preserve">Конституція України від 28.06.1996 р. № 254к/96-ВР зі змінами та доповненнями_x000D_
Бюджетний кодекс України від 08.07.2010 р. № 2456-VI зі змінами та доповненнями_x000D_
Закон України "Про фізичну культуру і спорт" від 24.12.1993 р. № 3808-12 зі змінами та доповненнями_x000D_
Наказ МФУ від 26.08.2014 р. № 836 "Про деякі питання запровадження програмно-цільового методу складання та використання місцевого бюджету"  зі змінами та доповненнями_x000D_
Рішення сесії Лиманської міської ради від 24.12.2021 р. № 8/19-2653 "Про бюджет Лиманської  міської територіальної громади на 2022 рік" зі змінами від 18.02.2022 р. № 8/21-2856
</t>
  </si>
  <si>
    <t>Забезпечити придбання предметів довгострокового користування</t>
  </si>
  <si>
    <t>Забезпечення придбання предметів довгострокового користування</t>
  </si>
  <si>
    <t>обсяг видатків на придбання</t>
  </si>
  <si>
    <t>з них на :</t>
  </si>
  <si>
    <t>придбання підручників, методичної літератури, тощо</t>
  </si>
  <si>
    <t>довідка до кошторису</t>
  </si>
  <si>
    <t>кількість одиниць придбаного обладнання</t>
  </si>
  <si>
    <t>акт придбання й прийняття дарунку, накладні</t>
  </si>
  <si>
    <t>кількість закладів, в яких проведено оновлення матеріально-технічної бази</t>
  </si>
  <si>
    <t>кількість одиниць придбаних підручників, методичної літератури, тощо</t>
  </si>
  <si>
    <t>кількість закладів, в яких буде проведено оновлення бібліотечних фондів</t>
  </si>
  <si>
    <t>середні видатки на придбання одиниці обладнання</t>
  </si>
  <si>
    <t>середні витрати на один заклад на придбання обладнання</t>
  </si>
  <si>
    <t>середні видатки на придбання одиниці підручників</t>
  </si>
  <si>
    <t>середні витрати на один заклад  на придбання підручників</t>
  </si>
  <si>
    <t>динаміка кількості установ, в яких буде здійснено оновлення матерільно-технічної бази порівняно з минулим роком</t>
  </si>
  <si>
    <t>Конституція України від 28.06.1996 р. № 254к/96-ВР зі змінами та доповненнями_x000D_
Бюджетний кодекс України від 08.07.2010 р. № 2456- VI зі змінами та доповненнями_x000D_
Закон України "Про освіту" від 05.09.2017 № 2145-VIII  зі змінами та доповненнями_x000D_
Закон України "Про загальну середню освіту" від 16.01.2020 № 463-IX _x000D_
Закон України "Про охорону дитинства" від 26.04.2001 р. № 2402-ІІІ зі змінами та доповненнями_x000D_
Наказ МФУ від 26.08.2014 р. № 836 "Про деякі питання запровадження пртограмно-цільового методу складання та використання місцевого бюджету" зі змінами та доповненнями_x000D_
Наказ МОН від 13.02.2018 р. № 141 "Про внесення змін до наказу Міністерства освіти і науки України від 10 липня 2017 року № 992"_x000D_
Рішення сесії Лиманської міської ради від 24.12.2021 р. № 8/19-2653 "Про бюджет Лиманської  міської територіальної громади на 2022 рік" зі змінами від 18.02.2022 р. № 8/21-2856
Довідки про  надходження у натуральній формі</t>
  </si>
  <si>
    <t>0617366</t>
  </si>
  <si>
    <t>Реалізація проектів в рамках Надзвичайної кредитної програми для відновлення України</t>
  </si>
  <si>
    <t>p4.6</t>
  </si>
  <si>
    <t>Проведення реконструкції об’єктів</t>
  </si>
  <si>
    <t>Проведення капітального ремонту об’єктів</t>
  </si>
  <si>
    <t>ps2</t>
  </si>
  <si>
    <t>p4.8</t>
  </si>
  <si>
    <t>кількість об’єктів, які планується реконструювати</t>
  </si>
  <si>
    <t>середні витрати на реконструкцію одного об’єкта</t>
  </si>
  <si>
    <t>рівень готовності об’єктів реконструкції</t>
  </si>
  <si>
    <t xml:space="preserve">Конституція України від 28.06.1996 р. № 254к/96-ВР зі змінами та доповненнями_x000D_
Бюджетний кодекс України від 08.07.2010 р. № 2456-VI зі змінами та доповненнями_x000D_
Наказ МФУ від 26.08.2014 р. № 836 "Про деякі питання запровадження програмно-цільового методу складання та використання місцевого бюджетів" зі змінами та доповненнями_x000D_
Рішення сесії Лиманської міської ради від 24.12.2021 р. № 8/19-2653 "Про бюджет Лиманської  міської територіальної громади на 2022 рік" зі змінами від 18.02.2022 р. № 8/21-2856
Рішення сесії Лиманської міської ради від 24.12.2021 р. № 8/19-2650 "Про затвердження Програми економічного і соціального розвитку Лиманської міської територіальної громади на 2022рік" зі змінами від 18.02.2022 р. № 2852                                                                                                                                                                                                                                  </t>
  </si>
  <si>
    <t>Виконання інвестиційних проектів</t>
  </si>
  <si>
    <t>Проведення капітальних ремонтів та реконструкцій  в закладах освіти Лиманської міської територіальної громади</t>
  </si>
  <si>
    <t>Програма економічного і соціального розвитку Лиманської міської територіальної громади на 2022 рік, додаток 3.3 Перелік субпроектів, які пропонуються для участі у спільному з Європейським інвестиційним банком проекті «Надзвичайна кредитна програма для відновлення України» (Пул 2а)</t>
  </si>
  <si>
    <t xml:space="preserve">Конституція України від 28.06.1996 р. № 254к/96-ВР зі змінами та доповненнями_x000D_
Бюджетний кодекс України від 08.07.2010 р. № 2456-VI зі змінами та доповненнями_x000D_
Закон України "Про освіту" від 05.09.2017 р. № 05.09.2017 № 2145-VIII зі змінами та доповненнями_x000D_
Закон України "Про дошкільну освіту" від 11.07.2001 р. № 2628-ІІІ зі змінами та доповненнями_x000D_
Наказ МФУ від 26.08.2014 р. № 836 "Про деякі питання запровадження програмно-цільового ментоду складання та використання місцевого бюджету " зі змінами та доповненнями_x000D_
Рішення сесії Лиманської міської ради від 24.12.2021 р. № 8/19-2653 "Про бюджет Лиманської  міської територіальної громади на 2022 рік" зі змінами від 18.02.2022 р. № 8/21-2856
Рішення сесії Лиманської міської ради від 24.12.2021 р. № 8/19-2650 "Про затвердження Програми економічного і соціального розвитку Лиманської міської територіальної громади на 2022рік" зі змінами від 18.02.2022 р. № 8/21-2852
Довідки про  надходження у натуральній формі
</t>
  </si>
  <si>
    <t>площа покрівлі, яку потрібно відремонтувати</t>
  </si>
  <si>
    <t>02 березня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</si>
</sst>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0.00"/>
    <numFmt numFmtId="165" formatCode="0.000"/>
    <numFmt numFmtId="166" formatCode="#,##0.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2" fillId="0" borderId="0" xfId="0" applyFont="1" applyFill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13" fillId="0" borderId="0" xfId="0" applyFont="1" applyFill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/>
    </xf>
    <xf numFmtId="0" fontId="0" fillId="0" borderId="0" xfId="0" applyFill="1"/>
    <xf numFmtId="0" fontId="7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/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0" fillId="0" borderId="0" xfId="0" applyFill="1" applyBorder="1" applyAlignment="1"/>
    <xf numFmtId="0" fontId="7" fillId="0" borderId="0" xfId="0" applyFont="1" applyFill="1" applyAlignment="1">
      <alignment horizontal="center" vertical="top"/>
    </xf>
    <xf numFmtId="0" fontId="16" fillId="0" borderId="0" xfId="0" applyFont="1" applyFill="1" applyBorder="1" applyAlignment="1">
      <alignment horizontal="center" vertical="top"/>
    </xf>
    <xf numFmtId="0" fontId="16" fillId="0" borderId="0" xfId="0" applyFont="1" applyFill="1" applyAlignment="1">
      <alignment horizontal="center" vertical="top"/>
    </xf>
    <xf numFmtId="0" fontId="3" fillId="0" borderId="0" xfId="0" applyFont="1" applyFill="1" applyAlignment="1">
      <alignment horizontal="center" vertical="center" wrapText="1"/>
    </xf>
    <xf numFmtId="2" fontId="5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165" fontId="5" fillId="0" borderId="0" xfId="0" applyNumberFormat="1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6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8" fillId="0" borderId="0" xfId="0" applyFont="1" applyFill="1"/>
    <xf numFmtId="4" fontId="2" fillId="0" borderId="0" xfId="0" applyNumberFormat="1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11" fillId="0" borderId="0" xfId="0" applyFont="1" applyFill="1"/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 wrapText="1"/>
    </xf>
    <xf numFmtId="0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11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4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4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top" wrapText="1"/>
    </xf>
    <xf numFmtId="0" fontId="0" fillId="0" borderId="9" xfId="0" applyFont="1" applyFill="1" applyBorder="1" applyAlignment="1">
      <alignment horizontal="center" vertical="top" wrapText="1"/>
    </xf>
    <xf numFmtId="0" fontId="0" fillId="0" borderId="10" xfId="0" applyFont="1" applyFill="1" applyBorder="1" applyAlignment="1">
      <alignment horizontal="center" vertical="top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2" fillId="0" borderId="4" xfId="0" applyFont="1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2" fillId="0" borderId="8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4" fontId="8" fillId="0" borderId="5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4" fillId="0" borderId="0" xfId="0" applyFont="1" applyFill="1" applyAlignment="1">
      <alignment horizontal="center" vertical="center" wrapText="1"/>
    </xf>
    <xf numFmtId="0" fontId="14" fillId="0" borderId="4" xfId="0" quotePrefix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vertical="center" wrapText="1"/>
    </xf>
    <xf numFmtId="0" fontId="11" fillId="0" borderId="4" xfId="0" applyFont="1" applyFill="1" applyBorder="1" applyAlignment="1">
      <alignment horizontal="left" vertical="top" wrapText="1"/>
    </xf>
    <xf numFmtId="0" fontId="11" fillId="0" borderId="9" xfId="0" applyFont="1" applyFill="1" applyBorder="1" applyAlignment="1">
      <alignment horizontal="left" vertical="top" wrapText="1"/>
    </xf>
    <xf numFmtId="0" fontId="0" fillId="0" borderId="9" xfId="0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center"/>
    </xf>
    <xf numFmtId="0" fontId="2" fillId="0" borderId="0" xfId="0" applyFont="1" applyFill="1" applyAlignment="1">
      <alignment vertical="center" wrapText="1"/>
    </xf>
    <xf numFmtId="0" fontId="16" fillId="0" borderId="0" xfId="0" applyFont="1" applyFill="1" applyAlignment="1">
      <alignment horizontal="center" vertical="top" wrapText="1"/>
    </xf>
    <xf numFmtId="0" fontId="7" fillId="0" borderId="0" xfId="0" applyFont="1" applyFill="1" applyAlignment="1">
      <alignment horizontal="center" vertical="top" wrapText="1"/>
    </xf>
    <xf numFmtId="0" fontId="14" fillId="0" borderId="4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justify" vertical="center" wrapText="1"/>
    </xf>
    <xf numFmtId="4" fontId="10" fillId="0" borderId="4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top" wrapText="1"/>
    </xf>
    <xf numFmtId="0" fontId="2" fillId="0" borderId="8" xfId="0" applyNumberFormat="1" applyFont="1" applyFill="1" applyBorder="1" applyAlignment="1">
      <alignment horizontal="left" vertical="top" wrapText="1"/>
    </xf>
    <xf numFmtId="0" fontId="0" fillId="0" borderId="9" xfId="0" applyFont="1" applyFill="1" applyBorder="1" applyAlignment="1">
      <alignment horizontal="left" vertical="top" wrapText="1"/>
    </xf>
    <xf numFmtId="0" fontId="0" fillId="0" borderId="10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righ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left" vertical="top" wrapText="1"/>
    </xf>
    <xf numFmtId="0" fontId="17" fillId="0" borderId="9" xfId="0" applyFont="1" applyFill="1" applyBorder="1" applyAlignment="1">
      <alignment horizontal="left" vertical="top" wrapText="1"/>
    </xf>
    <xf numFmtId="0" fontId="17" fillId="0" borderId="10" xfId="0" applyFont="1" applyFill="1" applyBorder="1" applyAlignment="1">
      <alignment horizontal="left" vertical="top" wrapText="1"/>
    </xf>
    <xf numFmtId="164" fontId="2" fillId="0" borderId="5" xfId="0" applyNumberFormat="1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center" vertical="center" wrapText="1"/>
    </xf>
    <xf numFmtId="0" fontId="8" fillId="0" borderId="9" xfId="0" applyNumberFormat="1" applyFont="1" applyFill="1" applyBorder="1" applyAlignment="1">
      <alignment horizontal="center" vertical="center" wrapText="1"/>
    </xf>
    <xf numFmtId="0" fontId="8" fillId="0" borderId="10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left" vertical="center" wrapText="1"/>
    </xf>
    <xf numFmtId="0" fontId="8" fillId="0" borderId="8" xfId="0" applyNumberFormat="1" applyFont="1" applyFill="1" applyBorder="1" applyAlignment="1">
      <alignment horizontal="left" vertical="center" wrapText="1"/>
    </xf>
    <xf numFmtId="0" fontId="2" fillId="0" borderId="5" xfId="0" applyNumberFormat="1" applyFont="1" applyFill="1" applyBorder="1" applyAlignment="1">
      <alignment horizontal="left" vertical="center" wrapText="1"/>
    </xf>
    <xf numFmtId="0" fontId="2" fillId="0" borderId="8" xfId="0" applyNumberFormat="1" applyFont="1" applyFill="1" applyBorder="1" applyAlignment="1">
      <alignment horizontal="left" vertical="center" wrapText="1"/>
    </xf>
    <xf numFmtId="3" fontId="2" fillId="0" borderId="5" xfId="0" applyNumberFormat="1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center" vertical="top" wrapText="1"/>
    </xf>
    <xf numFmtId="0" fontId="17" fillId="0" borderId="9" xfId="0" applyFont="1" applyFill="1" applyBorder="1" applyAlignment="1">
      <alignment horizontal="center" vertical="top" wrapText="1"/>
    </xf>
    <xf numFmtId="0" fontId="17" fillId="0" borderId="10" xfId="0" applyFont="1" applyFill="1" applyBorder="1" applyAlignment="1">
      <alignment horizontal="center" vertical="top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 vertical="center" wrapText="1"/>
    </xf>
    <xf numFmtId="166" fontId="2" fillId="0" borderId="5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2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center" wrapText="1"/>
    </xf>
    <xf numFmtId="0" fontId="8" fillId="0" borderId="9" xfId="0" applyNumberFormat="1" applyFont="1" applyFill="1" applyBorder="1" applyAlignment="1">
      <alignment horizontal="left" vertical="center" wrapText="1"/>
    </xf>
    <xf numFmtId="0" fontId="8" fillId="0" borderId="10" xfId="0" applyNumberFormat="1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top" wrapText="1"/>
    </xf>
    <xf numFmtId="0" fontId="2" fillId="0" borderId="5" xfId="0" applyNumberFormat="1" applyFont="1" applyFill="1" applyBorder="1" applyAlignment="1">
      <alignment vertical="center" wrapText="1"/>
    </xf>
    <xf numFmtId="0" fontId="2" fillId="0" borderId="8" xfId="0" applyNumberFormat="1" applyFont="1" applyFill="1" applyBorder="1" applyAlignment="1">
      <alignment vertical="center" wrapText="1"/>
    </xf>
    <xf numFmtId="0" fontId="8" fillId="0" borderId="5" xfId="0" applyNumberFormat="1" applyFont="1" applyFill="1" applyBorder="1" applyAlignment="1">
      <alignment vertical="center" wrapText="1"/>
    </xf>
    <xf numFmtId="0" fontId="8" fillId="0" borderId="8" xfId="0" applyNumberFormat="1" applyFont="1" applyFill="1" applyBorder="1" applyAlignment="1">
      <alignment vertical="center" wrapText="1"/>
    </xf>
    <xf numFmtId="0" fontId="2" fillId="0" borderId="8" xfId="0" applyNumberFormat="1" applyFont="1" applyFill="1" applyBorder="1" applyAlignment="1">
      <alignment vertical="top" wrapText="1"/>
    </xf>
    <xf numFmtId="0" fontId="0" fillId="0" borderId="9" xfId="0" applyFont="1" applyFill="1" applyBorder="1" applyAlignment="1">
      <alignment vertical="top" wrapText="1"/>
    </xf>
    <xf numFmtId="0" fontId="0" fillId="0" borderId="10" xfId="0" applyFont="1" applyFill="1" applyBorder="1" applyAlignment="1">
      <alignment vertical="top" wrapText="1"/>
    </xf>
    <xf numFmtId="0" fontId="8" fillId="0" borderId="8" xfId="0" applyNumberFormat="1" applyFont="1" applyFill="1" applyBorder="1" applyAlignment="1">
      <alignment vertical="top" wrapText="1"/>
    </xf>
    <xf numFmtId="0" fontId="17" fillId="0" borderId="9" xfId="0" applyFont="1" applyFill="1" applyBorder="1" applyAlignment="1">
      <alignment vertical="top" wrapText="1"/>
    </xf>
    <xf numFmtId="0" fontId="17" fillId="0" borderId="10" xfId="0" applyFont="1" applyFill="1" applyBorder="1" applyAlignment="1">
      <alignment vertical="top" wrapText="1"/>
    </xf>
    <xf numFmtId="4" fontId="2" fillId="0" borderId="8" xfId="0" applyNumberFormat="1" applyFont="1" applyFill="1" applyBorder="1" applyAlignment="1">
      <alignment horizontal="center" vertical="center" wrapText="1"/>
    </xf>
    <xf numFmtId="4" fontId="2" fillId="0" borderId="9" xfId="0" applyNumberFormat="1" applyFont="1" applyFill="1" applyBorder="1" applyAlignment="1">
      <alignment horizontal="center" vertical="center" wrapText="1"/>
    </xf>
    <xf numFmtId="4" fontId="2" fillId="0" borderId="10" xfId="0" applyNumberFormat="1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left" vertical="center" wrapText="1"/>
    </xf>
    <xf numFmtId="0" fontId="0" fillId="0" borderId="10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65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CA90"/>
  <sheetViews>
    <sheetView view="pageBreakPreview" zoomScaleNormal="100" zoomScaleSheetLayoutView="100" workbookViewId="0">
      <selection activeCell="AW7" sqref="AW7:BF7"/>
    </sheetView>
  </sheetViews>
  <sheetFormatPr defaultRowHeight="12.75" x14ac:dyDescent="0.2"/>
  <cols>
    <col min="1" max="54" width="2.85546875" style="36" customWidth="1"/>
    <col min="55" max="55" width="3.5703125" style="36" customWidth="1"/>
    <col min="56" max="65" width="2.85546875" style="36" customWidth="1"/>
    <col min="66" max="77" width="3" style="36" customWidth="1"/>
    <col min="78" max="78" width="4.5703125" style="36" customWidth="1"/>
    <col min="79" max="79" width="5.28515625" style="36" hidden="1" customWidth="1"/>
    <col min="80" max="16384" width="9.140625" style="36"/>
  </cols>
  <sheetData>
    <row r="1" spans="1:77" ht="44.25" customHeight="1" x14ac:dyDescent="0.2">
      <c r="AO1" s="170" t="s">
        <v>30</v>
      </c>
      <c r="AP1" s="170"/>
      <c r="AQ1" s="170"/>
      <c r="AR1" s="170"/>
      <c r="AS1" s="170"/>
      <c r="AT1" s="170"/>
      <c r="AU1" s="170"/>
      <c r="AV1" s="170"/>
      <c r="AW1" s="170"/>
      <c r="AX1" s="170"/>
      <c r="AY1" s="170"/>
      <c r="AZ1" s="170"/>
      <c r="BA1" s="170"/>
      <c r="BB1" s="170"/>
      <c r="BC1" s="170"/>
      <c r="BD1" s="170"/>
      <c r="BE1" s="170"/>
      <c r="BF1" s="170"/>
      <c r="BG1" s="170"/>
      <c r="BH1" s="170"/>
      <c r="BI1" s="170"/>
      <c r="BJ1" s="170"/>
      <c r="BK1" s="170"/>
      <c r="BL1" s="170"/>
    </row>
    <row r="2" spans="1:77" ht="15.95" customHeight="1" x14ac:dyDescent="0.2">
      <c r="AO2" s="171" t="s">
        <v>0</v>
      </c>
      <c r="AP2" s="171"/>
      <c r="AQ2" s="171"/>
      <c r="AR2" s="171"/>
      <c r="AS2" s="171"/>
      <c r="AT2" s="171"/>
      <c r="AU2" s="171"/>
      <c r="AV2" s="171"/>
      <c r="AW2" s="171"/>
      <c r="AX2" s="171"/>
      <c r="AY2" s="171"/>
      <c r="AZ2" s="171"/>
      <c r="BA2" s="171"/>
      <c r="BB2" s="171"/>
      <c r="BC2" s="171"/>
      <c r="BD2" s="171"/>
      <c r="BE2" s="171"/>
      <c r="BF2" s="171"/>
      <c r="BG2" s="171"/>
      <c r="BH2" s="171"/>
      <c r="BI2" s="171"/>
      <c r="BJ2" s="171"/>
      <c r="BK2" s="171"/>
      <c r="BL2" s="171"/>
    </row>
    <row r="3" spans="1:77" ht="15" customHeight="1" x14ac:dyDescent="0.2">
      <c r="AO3" s="172" t="s">
        <v>290</v>
      </c>
      <c r="AP3" s="165"/>
      <c r="AQ3" s="165"/>
      <c r="AR3" s="165"/>
      <c r="AS3" s="165"/>
      <c r="AT3" s="165"/>
      <c r="AU3" s="165"/>
      <c r="AV3" s="165"/>
      <c r="AW3" s="165"/>
      <c r="AX3" s="165"/>
      <c r="AY3" s="165"/>
      <c r="AZ3" s="165"/>
      <c r="BA3" s="165"/>
      <c r="BB3" s="165"/>
      <c r="BC3" s="165"/>
      <c r="BD3" s="165"/>
      <c r="BE3" s="165"/>
      <c r="BF3" s="165"/>
      <c r="BG3" s="165"/>
      <c r="BH3" s="165"/>
      <c r="BI3" s="165"/>
      <c r="BJ3" s="165"/>
      <c r="BK3" s="165"/>
      <c r="BL3" s="165"/>
    </row>
    <row r="4" spans="1:77" ht="19.5" customHeight="1" x14ac:dyDescent="0.2">
      <c r="AO4" s="173" t="s">
        <v>84</v>
      </c>
      <c r="AP4" s="174"/>
      <c r="AQ4" s="174"/>
      <c r="AR4" s="174"/>
      <c r="AS4" s="174"/>
      <c r="AT4" s="174"/>
      <c r="AU4" s="174"/>
      <c r="AV4" s="174"/>
      <c r="AW4" s="174"/>
      <c r="AX4" s="174"/>
      <c r="AY4" s="174"/>
      <c r="AZ4" s="174"/>
      <c r="BA4" s="174"/>
      <c r="BB4" s="174"/>
      <c r="BC4" s="174"/>
      <c r="BD4" s="174"/>
      <c r="BE4" s="174"/>
      <c r="BF4" s="174"/>
      <c r="BG4" s="174"/>
      <c r="BH4" s="174"/>
      <c r="BI4" s="174"/>
      <c r="BJ4" s="174"/>
      <c r="BK4" s="174"/>
      <c r="BL4" s="174"/>
    </row>
    <row r="5" spans="1:77" x14ac:dyDescent="0.2">
      <c r="AO5" s="175" t="s">
        <v>17</v>
      </c>
      <c r="AP5" s="175"/>
      <c r="AQ5" s="175"/>
      <c r="AR5" s="175"/>
      <c r="AS5" s="175"/>
      <c r="AT5" s="175"/>
      <c r="AU5" s="175"/>
      <c r="AV5" s="175"/>
      <c r="AW5" s="175"/>
      <c r="AX5" s="175"/>
      <c r="AY5" s="175"/>
      <c r="AZ5" s="175"/>
      <c r="BA5" s="175"/>
      <c r="BB5" s="175"/>
      <c r="BC5" s="175"/>
      <c r="BD5" s="175"/>
      <c r="BE5" s="175"/>
      <c r="BF5" s="175"/>
      <c r="BG5" s="175"/>
      <c r="BH5" s="175"/>
      <c r="BI5" s="175"/>
      <c r="BJ5" s="175"/>
      <c r="BK5" s="175"/>
      <c r="BL5" s="175"/>
    </row>
    <row r="6" spans="1:77" x14ac:dyDescent="0.2">
      <c r="AO6" s="176"/>
      <c r="AP6" s="176"/>
      <c r="AQ6" s="176"/>
      <c r="AR6" s="176"/>
      <c r="AS6" s="176"/>
      <c r="AT6" s="176"/>
      <c r="AU6" s="176"/>
      <c r="AV6" s="176"/>
      <c r="AW6" s="176"/>
      <c r="AX6" s="176"/>
      <c r="AY6" s="176"/>
      <c r="AZ6" s="176"/>
      <c r="BA6" s="176"/>
      <c r="BB6" s="176"/>
      <c r="BC6" s="176"/>
      <c r="BD6" s="176"/>
      <c r="BE6" s="176"/>
      <c r="BF6" s="176"/>
    </row>
    <row r="7" spans="1:77" ht="12.75" customHeight="1" x14ac:dyDescent="0.2">
      <c r="AO7" s="164" t="s">
        <v>514</v>
      </c>
      <c r="AP7" s="165"/>
      <c r="AQ7" s="165"/>
      <c r="AR7" s="165"/>
      <c r="AS7" s="165"/>
      <c r="AT7" s="165"/>
      <c r="AU7" s="165"/>
      <c r="AV7" s="36" t="s">
        <v>57</v>
      </c>
      <c r="AW7" s="164">
        <v>138</v>
      </c>
      <c r="AX7" s="165"/>
      <c r="AY7" s="165"/>
      <c r="AZ7" s="165"/>
      <c r="BA7" s="165"/>
      <c r="BB7" s="165"/>
      <c r="BC7" s="165"/>
      <c r="BD7" s="165"/>
      <c r="BE7" s="165"/>
      <c r="BF7" s="165"/>
    </row>
    <row r="8" spans="1:77" x14ac:dyDescent="0.2">
      <c r="AO8" s="37"/>
      <c r="AP8" s="37"/>
      <c r="AQ8" s="37"/>
      <c r="AR8" s="37"/>
      <c r="AS8" s="37"/>
      <c r="AT8" s="37"/>
      <c r="AU8" s="37"/>
      <c r="AW8" s="38"/>
      <c r="AX8" s="38"/>
      <c r="AY8" s="38"/>
      <c r="AZ8" s="38"/>
      <c r="BA8" s="38"/>
      <c r="BB8" s="38"/>
      <c r="BC8" s="38"/>
      <c r="BD8" s="38"/>
      <c r="BE8" s="38"/>
      <c r="BF8" s="38"/>
    </row>
    <row r="10" spans="1:77" ht="15.75" customHeight="1" x14ac:dyDescent="0.2">
      <c r="A10" s="166" t="s">
        <v>18</v>
      </c>
      <c r="B10" s="166"/>
      <c r="C10" s="166"/>
      <c r="D10" s="166"/>
      <c r="E10" s="166"/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166"/>
      <c r="T10" s="166"/>
      <c r="U10" s="166"/>
      <c r="V10" s="166"/>
      <c r="W10" s="166"/>
      <c r="X10" s="166"/>
      <c r="Y10" s="166"/>
      <c r="Z10" s="166"/>
      <c r="AA10" s="166"/>
      <c r="AB10" s="166"/>
      <c r="AC10" s="166"/>
      <c r="AD10" s="166"/>
      <c r="AE10" s="166"/>
      <c r="AF10" s="166"/>
      <c r="AG10" s="166"/>
      <c r="AH10" s="166"/>
      <c r="AI10" s="166"/>
      <c r="AJ10" s="166"/>
      <c r="AK10" s="166"/>
      <c r="AL10" s="166"/>
      <c r="AM10" s="166"/>
      <c r="AN10" s="166"/>
      <c r="AO10" s="166"/>
      <c r="AP10" s="166"/>
      <c r="AQ10" s="166"/>
      <c r="AR10" s="166"/>
      <c r="AS10" s="166"/>
      <c r="AT10" s="166"/>
      <c r="AU10" s="166"/>
      <c r="AV10" s="166"/>
      <c r="AW10" s="166"/>
      <c r="AX10" s="166"/>
      <c r="AY10" s="166"/>
      <c r="AZ10" s="166"/>
      <c r="BA10" s="166"/>
      <c r="BB10" s="166"/>
      <c r="BC10" s="166"/>
      <c r="BD10" s="166"/>
      <c r="BE10" s="166"/>
      <c r="BF10" s="166"/>
      <c r="BG10" s="166"/>
      <c r="BH10" s="166"/>
      <c r="BI10" s="166"/>
      <c r="BJ10" s="166"/>
      <c r="BK10" s="166"/>
      <c r="BL10" s="166"/>
    </row>
    <row r="11" spans="1:77" ht="15.75" customHeight="1" x14ac:dyDescent="0.2">
      <c r="A11" s="166" t="s">
        <v>296</v>
      </c>
      <c r="B11" s="166"/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6"/>
      <c r="X11" s="166"/>
      <c r="Y11" s="166"/>
      <c r="Z11" s="166"/>
      <c r="AA11" s="166"/>
      <c r="AB11" s="166"/>
      <c r="AC11" s="166"/>
      <c r="AD11" s="166"/>
      <c r="AE11" s="166"/>
      <c r="AF11" s="166"/>
      <c r="AG11" s="166"/>
      <c r="AH11" s="166"/>
      <c r="AI11" s="166"/>
      <c r="AJ11" s="166"/>
      <c r="AK11" s="166"/>
      <c r="AL11" s="166"/>
      <c r="AM11" s="166"/>
      <c r="AN11" s="166"/>
      <c r="AO11" s="166"/>
      <c r="AP11" s="166"/>
      <c r="AQ11" s="166"/>
      <c r="AR11" s="166"/>
      <c r="AS11" s="166"/>
      <c r="AT11" s="166"/>
      <c r="AU11" s="166"/>
      <c r="AV11" s="166"/>
      <c r="AW11" s="166"/>
      <c r="AX11" s="166"/>
      <c r="AY11" s="166"/>
      <c r="AZ11" s="166"/>
      <c r="BA11" s="166"/>
      <c r="BB11" s="166"/>
      <c r="BC11" s="166"/>
      <c r="BD11" s="166"/>
      <c r="BE11" s="166"/>
      <c r="BF11" s="166"/>
      <c r="BG11" s="166"/>
      <c r="BH11" s="166"/>
      <c r="BI11" s="166"/>
      <c r="BJ11" s="166"/>
      <c r="BK11" s="166"/>
      <c r="BL11" s="166"/>
    </row>
    <row r="12" spans="1:77" ht="15.75" x14ac:dyDescent="0.2">
      <c r="A12" s="87"/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</row>
    <row r="13" spans="1:77" s="42" customFormat="1" ht="14.25" customHeight="1" x14ac:dyDescent="0.2">
      <c r="A13" s="39" t="s">
        <v>47</v>
      </c>
      <c r="B13" s="167" t="s">
        <v>83</v>
      </c>
      <c r="C13" s="168"/>
      <c r="D13" s="168"/>
      <c r="E13" s="168"/>
      <c r="F13" s="168"/>
      <c r="G13" s="168"/>
      <c r="H13" s="168"/>
      <c r="I13" s="168"/>
      <c r="J13" s="168"/>
      <c r="K13" s="168"/>
      <c r="L13" s="168"/>
      <c r="M13" s="40"/>
      <c r="N13" s="169" t="s">
        <v>84</v>
      </c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E13" s="165"/>
      <c r="AF13" s="165"/>
      <c r="AG13" s="165"/>
      <c r="AH13" s="165"/>
      <c r="AI13" s="165"/>
      <c r="AJ13" s="165"/>
      <c r="AK13" s="165"/>
      <c r="AL13" s="165"/>
      <c r="AM13" s="165"/>
      <c r="AN13" s="165"/>
      <c r="AO13" s="165"/>
      <c r="AP13" s="165"/>
      <c r="AQ13" s="165"/>
      <c r="AR13" s="165"/>
      <c r="AS13" s="165"/>
      <c r="AT13" s="41"/>
      <c r="AU13" s="167" t="s">
        <v>88</v>
      </c>
      <c r="AV13" s="168"/>
      <c r="AW13" s="168"/>
      <c r="AX13" s="168"/>
      <c r="AY13" s="168"/>
      <c r="AZ13" s="168"/>
      <c r="BA13" s="168"/>
      <c r="BB13" s="168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</row>
    <row r="14" spans="1:77" s="42" customFormat="1" ht="24" customHeight="1" x14ac:dyDescent="0.2">
      <c r="A14" s="43"/>
      <c r="B14" s="177" t="s">
        <v>50</v>
      </c>
      <c r="C14" s="177"/>
      <c r="D14" s="177"/>
      <c r="E14" s="177"/>
      <c r="F14" s="177"/>
      <c r="G14" s="177"/>
      <c r="H14" s="177"/>
      <c r="I14" s="177"/>
      <c r="J14" s="177"/>
      <c r="K14" s="177"/>
      <c r="L14" s="177"/>
      <c r="M14" s="43"/>
      <c r="N14" s="178" t="s">
        <v>56</v>
      </c>
      <c r="O14" s="178"/>
      <c r="P14" s="178"/>
      <c r="Q14" s="178"/>
      <c r="R14" s="178"/>
      <c r="S14" s="178"/>
      <c r="T14" s="178"/>
      <c r="U14" s="178"/>
      <c r="V14" s="178"/>
      <c r="W14" s="178"/>
      <c r="X14" s="178"/>
      <c r="Y14" s="178"/>
      <c r="Z14" s="178"/>
      <c r="AA14" s="178"/>
      <c r="AB14" s="178"/>
      <c r="AC14" s="178"/>
      <c r="AD14" s="178"/>
      <c r="AE14" s="178"/>
      <c r="AF14" s="178"/>
      <c r="AG14" s="178"/>
      <c r="AH14" s="178"/>
      <c r="AI14" s="178"/>
      <c r="AJ14" s="178"/>
      <c r="AK14" s="178"/>
      <c r="AL14" s="178"/>
      <c r="AM14" s="178"/>
      <c r="AN14" s="178"/>
      <c r="AO14" s="178"/>
      <c r="AP14" s="178"/>
      <c r="AQ14" s="178"/>
      <c r="AR14" s="178"/>
      <c r="AS14" s="178"/>
      <c r="AT14" s="43"/>
      <c r="AU14" s="177" t="s">
        <v>49</v>
      </c>
      <c r="AV14" s="177"/>
      <c r="AW14" s="177"/>
      <c r="AX14" s="177"/>
      <c r="AY14" s="177"/>
      <c r="AZ14" s="177"/>
      <c r="BA14" s="177"/>
      <c r="BB14" s="177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</row>
    <row r="15" spans="1:77" s="42" customFormat="1" x14ac:dyDescent="0.2">
      <c r="BE15" s="44"/>
      <c r="BF15" s="44"/>
      <c r="BG15" s="44"/>
      <c r="BH15" s="44"/>
      <c r="BI15" s="44"/>
      <c r="BJ15" s="44"/>
      <c r="BK15" s="44"/>
      <c r="BL15" s="44"/>
    </row>
    <row r="16" spans="1:77" s="42" customFormat="1" ht="15" customHeight="1" x14ac:dyDescent="0.2">
      <c r="A16" s="45" t="s">
        <v>4</v>
      </c>
      <c r="B16" s="167" t="s">
        <v>92</v>
      </c>
      <c r="C16" s="168"/>
      <c r="D16" s="168"/>
      <c r="E16" s="168"/>
      <c r="F16" s="168"/>
      <c r="G16" s="168"/>
      <c r="H16" s="168"/>
      <c r="I16" s="168"/>
      <c r="J16" s="168"/>
      <c r="K16" s="168"/>
      <c r="L16" s="168"/>
      <c r="M16" s="40"/>
      <c r="N16" s="169" t="s">
        <v>84</v>
      </c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/>
      <c r="AL16" s="165"/>
      <c r="AM16" s="165"/>
      <c r="AN16" s="165"/>
      <c r="AO16" s="165"/>
      <c r="AP16" s="165"/>
      <c r="AQ16" s="165"/>
      <c r="AR16" s="165"/>
      <c r="AS16" s="165"/>
      <c r="AT16" s="41"/>
      <c r="AU16" s="167" t="s">
        <v>88</v>
      </c>
      <c r="AV16" s="168"/>
      <c r="AW16" s="168"/>
      <c r="AX16" s="168"/>
      <c r="AY16" s="168"/>
      <c r="AZ16" s="168"/>
      <c r="BA16" s="168"/>
      <c r="BB16" s="168"/>
      <c r="BC16" s="46"/>
      <c r="BD16" s="46"/>
      <c r="BE16" s="46"/>
      <c r="BF16" s="46"/>
      <c r="BG16" s="46"/>
      <c r="BH16" s="46"/>
      <c r="BI16" s="46"/>
      <c r="BJ16" s="46"/>
      <c r="BK16" s="46"/>
      <c r="BL16" s="47"/>
      <c r="BM16" s="48"/>
      <c r="BN16" s="48"/>
      <c r="BO16" s="48"/>
      <c r="BP16" s="46"/>
      <c r="BQ16" s="46"/>
      <c r="BR16" s="46"/>
      <c r="BS16" s="46"/>
      <c r="BT16" s="46"/>
      <c r="BU16" s="46"/>
      <c r="BV16" s="46"/>
      <c r="BW16" s="46"/>
    </row>
    <row r="17" spans="1:79" s="42" customFormat="1" ht="24" customHeight="1" x14ac:dyDescent="0.2">
      <c r="A17" s="49"/>
      <c r="B17" s="177" t="s">
        <v>50</v>
      </c>
      <c r="C17" s="177"/>
      <c r="D17" s="177"/>
      <c r="E17" s="177"/>
      <c r="F17" s="177"/>
      <c r="G17" s="177"/>
      <c r="H17" s="177"/>
      <c r="I17" s="177"/>
      <c r="J17" s="177"/>
      <c r="K17" s="177"/>
      <c r="L17" s="177"/>
      <c r="M17" s="43"/>
      <c r="N17" s="178" t="s">
        <v>55</v>
      </c>
      <c r="O17" s="178"/>
      <c r="P17" s="178"/>
      <c r="Q17" s="178"/>
      <c r="R17" s="178"/>
      <c r="S17" s="178"/>
      <c r="T17" s="178"/>
      <c r="U17" s="178"/>
      <c r="V17" s="178"/>
      <c r="W17" s="178"/>
      <c r="X17" s="178"/>
      <c r="Y17" s="178"/>
      <c r="Z17" s="178"/>
      <c r="AA17" s="178"/>
      <c r="AB17" s="178"/>
      <c r="AC17" s="178"/>
      <c r="AD17" s="178"/>
      <c r="AE17" s="178"/>
      <c r="AF17" s="178"/>
      <c r="AG17" s="178"/>
      <c r="AH17" s="178"/>
      <c r="AI17" s="178"/>
      <c r="AJ17" s="178"/>
      <c r="AK17" s="178"/>
      <c r="AL17" s="178"/>
      <c r="AM17" s="178"/>
      <c r="AN17" s="178"/>
      <c r="AO17" s="178"/>
      <c r="AP17" s="178"/>
      <c r="AQ17" s="178"/>
      <c r="AR17" s="178"/>
      <c r="AS17" s="178"/>
      <c r="AT17" s="43"/>
      <c r="AU17" s="177" t="s">
        <v>49</v>
      </c>
      <c r="AV17" s="177"/>
      <c r="AW17" s="177"/>
      <c r="AX17" s="177"/>
      <c r="AY17" s="177"/>
      <c r="AZ17" s="177"/>
      <c r="BA17" s="177"/>
      <c r="BB17" s="177"/>
      <c r="BC17" s="50"/>
      <c r="BD17" s="50"/>
      <c r="BE17" s="50"/>
      <c r="BF17" s="50"/>
      <c r="BG17" s="50"/>
      <c r="BH17" s="50"/>
      <c r="BI17" s="50"/>
      <c r="BJ17" s="50"/>
      <c r="BK17" s="51"/>
      <c r="BL17" s="50"/>
      <c r="BM17" s="48"/>
      <c r="BN17" s="48"/>
      <c r="BO17" s="48"/>
      <c r="BP17" s="50"/>
      <c r="BQ17" s="50"/>
      <c r="BR17" s="50"/>
      <c r="BS17" s="50"/>
      <c r="BT17" s="50"/>
      <c r="BU17" s="50"/>
      <c r="BV17" s="50"/>
      <c r="BW17" s="50"/>
    </row>
    <row r="18" spans="1:79" s="42" customFormat="1" x14ac:dyDescent="0.2"/>
    <row r="19" spans="1:79" s="42" customFormat="1" ht="42.75" customHeight="1" x14ac:dyDescent="0.2">
      <c r="A19" s="39" t="s">
        <v>48</v>
      </c>
      <c r="B19" s="167" t="s">
        <v>90</v>
      </c>
      <c r="C19" s="168"/>
      <c r="D19" s="168"/>
      <c r="E19" s="168"/>
      <c r="F19" s="168"/>
      <c r="G19" s="168"/>
      <c r="H19" s="168"/>
      <c r="I19" s="168"/>
      <c r="J19" s="168"/>
      <c r="K19" s="168"/>
      <c r="L19" s="168"/>
      <c r="N19" s="167" t="s">
        <v>93</v>
      </c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46"/>
      <c r="AA19" s="167" t="s">
        <v>94</v>
      </c>
      <c r="AB19" s="168"/>
      <c r="AC19" s="168"/>
      <c r="AD19" s="168"/>
      <c r="AE19" s="168"/>
      <c r="AF19" s="168"/>
      <c r="AG19" s="168"/>
      <c r="AH19" s="168"/>
      <c r="AI19" s="168"/>
      <c r="AJ19" s="46"/>
      <c r="AK19" s="179" t="s">
        <v>91</v>
      </c>
      <c r="AL19" s="165"/>
      <c r="AM19" s="165"/>
      <c r="AN19" s="165"/>
      <c r="AO19" s="165"/>
      <c r="AP19" s="165"/>
      <c r="AQ19" s="165"/>
      <c r="AR19" s="165"/>
      <c r="AS19" s="165"/>
      <c r="AT19" s="165"/>
      <c r="AU19" s="165"/>
      <c r="AV19" s="165"/>
      <c r="AW19" s="165"/>
      <c r="AX19" s="165"/>
      <c r="AY19" s="165"/>
      <c r="AZ19" s="165"/>
      <c r="BA19" s="165"/>
      <c r="BB19" s="165"/>
      <c r="BC19" s="165"/>
      <c r="BD19" s="46"/>
      <c r="BE19" s="167" t="s">
        <v>89</v>
      </c>
      <c r="BF19" s="168"/>
      <c r="BG19" s="168"/>
      <c r="BH19" s="168"/>
      <c r="BI19" s="168"/>
      <c r="BJ19" s="168"/>
      <c r="BK19" s="168"/>
      <c r="BL19" s="168"/>
      <c r="BM19" s="46"/>
      <c r="BN19" s="46"/>
      <c r="BO19" s="46"/>
      <c r="BP19" s="46"/>
      <c r="BQ19" s="46"/>
      <c r="BR19" s="46"/>
      <c r="BS19" s="46"/>
      <c r="BT19" s="46"/>
      <c r="BU19" s="46"/>
      <c r="BV19" s="46"/>
      <c r="BW19" s="46"/>
      <c r="BX19" s="46"/>
      <c r="BY19" s="46"/>
      <c r="BZ19" s="46"/>
      <c r="CA19" s="46"/>
    </row>
    <row r="20" spans="1:79" s="42" customFormat="1" ht="25.5" customHeight="1" x14ac:dyDescent="0.2">
      <c r="B20" s="177" t="s">
        <v>50</v>
      </c>
      <c r="C20" s="177"/>
      <c r="D20" s="177"/>
      <c r="E20" s="177"/>
      <c r="F20" s="177"/>
      <c r="G20" s="177"/>
      <c r="H20" s="177"/>
      <c r="I20" s="177"/>
      <c r="J20" s="177"/>
      <c r="K20" s="177"/>
      <c r="L20" s="177"/>
      <c r="N20" s="177" t="s">
        <v>51</v>
      </c>
      <c r="O20" s="177"/>
      <c r="P20" s="177"/>
      <c r="Q20" s="177"/>
      <c r="R20" s="177"/>
      <c r="S20" s="177"/>
      <c r="T20" s="177"/>
      <c r="U20" s="177"/>
      <c r="V20" s="177"/>
      <c r="W20" s="177"/>
      <c r="X20" s="177"/>
      <c r="Y20" s="177"/>
      <c r="Z20" s="50"/>
      <c r="AA20" s="184" t="s">
        <v>52</v>
      </c>
      <c r="AB20" s="184"/>
      <c r="AC20" s="184"/>
      <c r="AD20" s="184"/>
      <c r="AE20" s="184"/>
      <c r="AF20" s="184"/>
      <c r="AG20" s="184"/>
      <c r="AH20" s="184"/>
      <c r="AI20" s="184"/>
      <c r="AJ20" s="50"/>
      <c r="AK20" s="105" t="s">
        <v>53</v>
      </c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5"/>
      <c r="BB20" s="105"/>
      <c r="BC20" s="105"/>
      <c r="BD20" s="50"/>
      <c r="BE20" s="177" t="s">
        <v>54</v>
      </c>
      <c r="BF20" s="177"/>
      <c r="BG20" s="177"/>
      <c r="BH20" s="177"/>
      <c r="BI20" s="177"/>
      <c r="BJ20" s="177"/>
      <c r="BK20" s="177"/>
      <c r="BL20" s="177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0"/>
      <c r="CA20" s="50"/>
    </row>
    <row r="21" spans="1:79" ht="15.75" x14ac:dyDescent="0.2">
      <c r="A21" s="52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2"/>
      <c r="BD21" s="52"/>
      <c r="BE21" s="52"/>
      <c r="BF21" s="52"/>
      <c r="BG21" s="52"/>
      <c r="BH21" s="52"/>
      <c r="BI21" s="52"/>
      <c r="BJ21" s="52"/>
      <c r="BK21" s="52"/>
      <c r="BL21" s="52"/>
    </row>
    <row r="22" spans="1:79" ht="24.95" customHeight="1" x14ac:dyDescent="0.2">
      <c r="A22" s="180" t="s">
        <v>44</v>
      </c>
      <c r="B22" s="180"/>
      <c r="C22" s="180"/>
      <c r="D22" s="180"/>
      <c r="E22" s="180"/>
      <c r="F22" s="180"/>
      <c r="G22" s="180"/>
      <c r="H22" s="180"/>
      <c r="I22" s="180"/>
      <c r="J22" s="180"/>
      <c r="K22" s="180"/>
      <c r="L22" s="180"/>
      <c r="M22" s="180"/>
      <c r="N22" s="180"/>
      <c r="O22" s="180"/>
      <c r="P22" s="180"/>
      <c r="Q22" s="180"/>
      <c r="R22" s="180"/>
      <c r="S22" s="180"/>
      <c r="T22" s="180"/>
      <c r="U22" s="181">
        <f>2754574+16307</f>
        <v>2770881</v>
      </c>
      <c r="V22" s="181"/>
      <c r="W22" s="181"/>
      <c r="X22" s="181"/>
      <c r="Y22" s="181"/>
      <c r="Z22" s="181"/>
      <c r="AA22" s="181"/>
      <c r="AB22" s="181"/>
      <c r="AC22" s="181"/>
      <c r="AD22" s="181"/>
      <c r="AE22" s="182" t="s">
        <v>45</v>
      </c>
      <c r="AF22" s="182"/>
      <c r="AG22" s="182"/>
      <c r="AH22" s="182"/>
      <c r="AI22" s="182"/>
      <c r="AJ22" s="182"/>
      <c r="AK22" s="182"/>
      <c r="AL22" s="182"/>
      <c r="AM22" s="182"/>
      <c r="AN22" s="182"/>
      <c r="AO22" s="182"/>
      <c r="AP22" s="182"/>
      <c r="AQ22" s="182"/>
      <c r="AR22" s="182"/>
      <c r="AS22" s="181">
        <v>2770881</v>
      </c>
      <c r="AT22" s="181"/>
      <c r="AU22" s="181"/>
      <c r="AV22" s="181"/>
      <c r="AW22" s="181"/>
      <c r="AX22" s="181"/>
      <c r="AY22" s="181"/>
      <c r="AZ22" s="181"/>
      <c r="BA22" s="181"/>
      <c r="BB22" s="181"/>
      <c r="BC22" s="181"/>
      <c r="BD22" s="183" t="s">
        <v>20</v>
      </c>
      <c r="BE22" s="183"/>
      <c r="BF22" s="183"/>
      <c r="BG22" s="183"/>
      <c r="BH22" s="183"/>
      <c r="BI22" s="183"/>
      <c r="BJ22" s="183"/>
      <c r="BK22" s="183"/>
      <c r="BL22" s="183"/>
    </row>
    <row r="23" spans="1:79" ht="24.95" customHeight="1" x14ac:dyDescent="0.2">
      <c r="A23" s="183" t="s">
        <v>19</v>
      </c>
      <c r="B23" s="183"/>
      <c r="C23" s="183"/>
      <c r="D23" s="183"/>
      <c r="E23" s="183"/>
      <c r="F23" s="183"/>
      <c r="G23" s="183"/>
      <c r="H23" s="183"/>
      <c r="I23" s="181">
        <v>0</v>
      </c>
      <c r="J23" s="181"/>
      <c r="K23" s="181"/>
      <c r="L23" s="181"/>
      <c r="M23" s="181"/>
      <c r="N23" s="181"/>
      <c r="O23" s="181"/>
      <c r="P23" s="181"/>
      <c r="Q23" s="181"/>
      <c r="R23" s="181"/>
      <c r="S23" s="181"/>
      <c r="T23" s="183" t="s">
        <v>21</v>
      </c>
      <c r="U23" s="183"/>
      <c r="V23" s="183"/>
      <c r="W23" s="183"/>
      <c r="X23" s="53"/>
      <c r="Y23" s="53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5"/>
      <c r="AO23" s="55"/>
      <c r="AP23" s="55"/>
      <c r="AQ23" s="55"/>
      <c r="AR23" s="55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5"/>
      <c r="BE23" s="55"/>
      <c r="BF23" s="55"/>
      <c r="BG23" s="55"/>
      <c r="BH23" s="55"/>
      <c r="BI23" s="55"/>
      <c r="BJ23" s="52"/>
      <c r="BK23" s="52"/>
      <c r="BL23" s="52"/>
    </row>
    <row r="24" spans="1:79" ht="12.75" customHeight="1" x14ac:dyDescent="0.2">
      <c r="A24" s="85"/>
      <c r="B24" s="85"/>
      <c r="C24" s="85"/>
      <c r="D24" s="85"/>
      <c r="E24" s="85"/>
      <c r="F24" s="85"/>
      <c r="G24" s="85"/>
      <c r="H24" s="85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85"/>
      <c r="U24" s="85"/>
      <c r="V24" s="85"/>
      <c r="W24" s="85"/>
      <c r="X24" s="53"/>
      <c r="Y24" s="53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5"/>
      <c r="AO24" s="55"/>
      <c r="AP24" s="55"/>
      <c r="AQ24" s="55"/>
      <c r="AR24" s="55"/>
      <c r="AS24" s="52"/>
      <c r="AT24" s="52"/>
      <c r="AU24" s="52"/>
      <c r="AV24" s="52"/>
      <c r="AW24" s="52"/>
      <c r="AX24" s="52"/>
      <c r="AY24" s="52"/>
      <c r="AZ24" s="52"/>
      <c r="BA24" s="52"/>
      <c r="BB24" s="52"/>
      <c r="BC24" s="52"/>
      <c r="BD24" s="55"/>
      <c r="BE24" s="55"/>
      <c r="BF24" s="55"/>
      <c r="BG24" s="55"/>
      <c r="BH24" s="55"/>
      <c r="BI24" s="55"/>
      <c r="BJ24" s="52"/>
      <c r="BK24" s="52"/>
      <c r="BL24" s="52"/>
    </row>
    <row r="25" spans="1:79" ht="15.75" customHeight="1" x14ac:dyDescent="0.2">
      <c r="A25" s="171" t="s">
        <v>32</v>
      </c>
      <c r="B25" s="171"/>
      <c r="C25" s="171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1"/>
      <c r="AB25" s="171"/>
      <c r="AC25" s="171"/>
      <c r="AD25" s="171"/>
      <c r="AE25" s="171"/>
      <c r="AF25" s="171"/>
      <c r="AG25" s="171"/>
      <c r="AH25" s="171"/>
      <c r="AI25" s="171"/>
      <c r="AJ25" s="171"/>
      <c r="AK25" s="171"/>
      <c r="AL25" s="171"/>
      <c r="AM25" s="171"/>
      <c r="AN25" s="171"/>
      <c r="AO25" s="171"/>
      <c r="AP25" s="171"/>
      <c r="AQ25" s="171"/>
      <c r="AR25" s="171"/>
      <c r="AS25" s="171"/>
      <c r="AT25" s="171"/>
      <c r="AU25" s="171"/>
      <c r="AV25" s="171"/>
      <c r="AW25" s="171"/>
      <c r="AX25" s="171"/>
      <c r="AY25" s="171"/>
      <c r="AZ25" s="171"/>
      <c r="BA25" s="171"/>
      <c r="BB25" s="171"/>
      <c r="BC25" s="171"/>
      <c r="BD25" s="171"/>
      <c r="BE25" s="171"/>
      <c r="BF25" s="171"/>
      <c r="BG25" s="171"/>
      <c r="BH25" s="171"/>
      <c r="BI25" s="171"/>
      <c r="BJ25" s="171"/>
      <c r="BK25" s="171"/>
      <c r="BL25" s="171"/>
    </row>
    <row r="26" spans="1:79" ht="157.5" customHeight="1" x14ac:dyDescent="0.2">
      <c r="A26" s="188" t="s">
        <v>461</v>
      </c>
      <c r="B26" s="165"/>
      <c r="C26" s="165"/>
      <c r="D26" s="165"/>
      <c r="E26" s="165"/>
      <c r="F26" s="165"/>
      <c r="G26" s="165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5"/>
      <c r="AK26" s="165"/>
      <c r="AL26" s="165"/>
      <c r="AM26" s="165"/>
      <c r="AN26" s="165"/>
      <c r="AO26" s="165"/>
      <c r="AP26" s="165"/>
      <c r="AQ26" s="165"/>
      <c r="AR26" s="165"/>
      <c r="AS26" s="165"/>
      <c r="AT26" s="165"/>
      <c r="AU26" s="165"/>
      <c r="AV26" s="165"/>
      <c r="AW26" s="165"/>
      <c r="AX26" s="165"/>
      <c r="AY26" s="165"/>
      <c r="AZ26" s="165"/>
      <c r="BA26" s="165"/>
      <c r="BB26" s="165"/>
      <c r="BC26" s="165"/>
      <c r="BD26" s="165"/>
      <c r="BE26" s="165"/>
      <c r="BF26" s="165"/>
      <c r="BG26" s="165"/>
      <c r="BH26" s="165"/>
      <c r="BI26" s="165"/>
      <c r="BJ26" s="165"/>
      <c r="BK26" s="165"/>
      <c r="BL26" s="165"/>
    </row>
    <row r="27" spans="1:79" ht="12.75" customHeight="1" x14ac:dyDescent="0.2">
      <c r="A27" s="56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56"/>
      <c r="BJ27" s="56"/>
      <c r="BK27" s="56"/>
      <c r="BL27" s="56"/>
    </row>
    <row r="28" spans="1:79" ht="15.75" customHeight="1" x14ac:dyDescent="0.2">
      <c r="A28" s="183" t="s">
        <v>31</v>
      </c>
      <c r="B28" s="183"/>
      <c r="C28" s="183"/>
      <c r="D28" s="183"/>
      <c r="E28" s="183"/>
      <c r="F28" s="183"/>
      <c r="G28" s="183"/>
      <c r="H28" s="183"/>
      <c r="I28" s="183"/>
      <c r="J28" s="183"/>
      <c r="K28" s="183"/>
      <c r="L28" s="183"/>
      <c r="M28" s="183"/>
      <c r="N28" s="183"/>
      <c r="O28" s="183"/>
      <c r="P28" s="183"/>
      <c r="Q28" s="183"/>
      <c r="R28" s="183"/>
      <c r="S28" s="183"/>
      <c r="T28" s="183"/>
      <c r="U28" s="183"/>
      <c r="V28" s="183"/>
      <c r="W28" s="183"/>
      <c r="X28" s="183"/>
      <c r="Y28" s="183"/>
      <c r="Z28" s="183"/>
      <c r="AA28" s="183"/>
      <c r="AB28" s="183"/>
      <c r="AC28" s="183"/>
      <c r="AD28" s="183"/>
      <c r="AE28" s="183"/>
      <c r="AF28" s="183"/>
      <c r="AG28" s="183"/>
      <c r="AH28" s="183"/>
      <c r="AI28" s="183"/>
      <c r="AJ28" s="183"/>
      <c r="AK28" s="183"/>
      <c r="AL28" s="183"/>
      <c r="AM28" s="183"/>
      <c r="AN28" s="183"/>
      <c r="AO28" s="183"/>
      <c r="AP28" s="183"/>
      <c r="AQ28" s="183"/>
      <c r="AR28" s="183"/>
      <c r="AS28" s="183"/>
      <c r="AT28" s="183"/>
      <c r="AU28" s="183"/>
      <c r="AV28" s="183"/>
      <c r="AW28" s="183"/>
      <c r="AX28" s="183"/>
      <c r="AY28" s="183"/>
      <c r="AZ28" s="183"/>
      <c r="BA28" s="183"/>
      <c r="BB28" s="183"/>
      <c r="BC28" s="183"/>
      <c r="BD28" s="183"/>
      <c r="BE28" s="183"/>
      <c r="BF28" s="183"/>
      <c r="BG28" s="183"/>
      <c r="BH28" s="183"/>
      <c r="BI28" s="183"/>
      <c r="BJ28" s="183"/>
      <c r="BK28" s="183"/>
      <c r="BL28" s="183"/>
    </row>
    <row r="29" spans="1:79" ht="27.75" customHeight="1" x14ac:dyDescent="0.2">
      <c r="A29" s="189" t="s">
        <v>25</v>
      </c>
      <c r="B29" s="189"/>
      <c r="C29" s="189"/>
      <c r="D29" s="189"/>
      <c r="E29" s="189"/>
      <c r="F29" s="189"/>
      <c r="G29" s="190" t="s">
        <v>35</v>
      </c>
      <c r="H29" s="191"/>
      <c r="I29" s="191"/>
      <c r="J29" s="191"/>
      <c r="K29" s="191"/>
      <c r="L29" s="191"/>
      <c r="M29" s="191"/>
      <c r="N29" s="191"/>
      <c r="O29" s="191"/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191"/>
      <c r="AK29" s="191"/>
      <c r="AL29" s="191"/>
      <c r="AM29" s="191"/>
      <c r="AN29" s="191"/>
      <c r="AO29" s="191"/>
      <c r="AP29" s="191"/>
      <c r="AQ29" s="191"/>
      <c r="AR29" s="191"/>
      <c r="AS29" s="191"/>
      <c r="AT29" s="191"/>
      <c r="AU29" s="191"/>
      <c r="AV29" s="191"/>
      <c r="AW29" s="191"/>
      <c r="AX29" s="191"/>
      <c r="AY29" s="191"/>
      <c r="AZ29" s="191"/>
      <c r="BA29" s="191"/>
      <c r="BB29" s="191"/>
      <c r="BC29" s="191"/>
      <c r="BD29" s="191"/>
      <c r="BE29" s="191"/>
      <c r="BF29" s="191"/>
      <c r="BG29" s="191"/>
      <c r="BH29" s="191"/>
      <c r="BI29" s="191"/>
      <c r="BJ29" s="191"/>
      <c r="BK29" s="191"/>
      <c r="BL29" s="192"/>
    </row>
    <row r="30" spans="1:79" ht="15.75" x14ac:dyDescent="0.2">
      <c r="A30" s="193">
        <v>1</v>
      </c>
      <c r="B30" s="193"/>
      <c r="C30" s="193"/>
      <c r="D30" s="193"/>
      <c r="E30" s="193"/>
      <c r="F30" s="193"/>
      <c r="G30" s="190">
        <v>2</v>
      </c>
      <c r="H30" s="191"/>
      <c r="I30" s="191"/>
      <c r="J30" s="191"/>
      <c r="K30" s="191"/>
      <c r="L30" s="191"/>
      <c r="M30" s="191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  <c r="AH30" s="191"/>
      <c r="AI30" s="191"/>
      <c r="AJ30" s="191"/>
      <c r="AK30" s="191"/>
      <c r="AL30" s="191"/>
      <c r="AM30" s="191"/>
      <c r="AN30" s="191"/>
      <c r="AO30" s="191"/>
      <c r="AP30" s="191"/>
      <c r="AQ30" s="191"/>
      <c r="AR30" s="191"/>
      <c r="AS30" s="191"/>
      <c r="AT30" s="191"/>
      <c r="AU30" s="191"/>
      <c r="AV30" s="191"/>
      <c r="AW30" s="191"/>
      <c r="AX30" s="191"/>
      <c r="AY30" s="191"/>
      <c r="AZ30" s="191"/>
      <c r="BA30" s="191"/>
      <c r="BB30" s="191"/>
      <c r="BC30" s="191"/>
      <c r="BD30" s="191"/>
      <c r="BE30" s="191"/>
      <c r="BF30" s="191"/>
      <c r="BG30" s="191"/>
      <c r="BH30" s="191"/>
      <c r="BI30" s="191"/>
      <c r="BJ30" s="191"/>
      <c r="BK30" s="191"/>
      <c r="BL30" s="192"/>
    </row>
    <row r="31" spans="1:79" ht="12.75" customHeight="1" x14ac:dyDescent="0.2">
      <c r="A31" s="141">
        <v>1</v>
      </c>
      <c r="B31" s="141"/>
      <c r="C31" s="141"/>
      <c r="D31" s="141"/>
      <c r="E31" s="141"/>
      <c r="F31" s="141"/>
      <c r="G31" s="185" t="s">
        <v>297</v>
      </c>
      <c r="H31" s="186"/>
      <c r="I31" s="186"/>
      <c r="J31" s="186"/>
      <c r="K31" s="186"/>
      <c r="L31" s="186"/>
      <c r="M31" s="186"/>
      <c r="N31" s="186"/>
      <c r="O31" s="186"/>
      <c r="P31" s="186"/>
      <c r="Q31" s="186"/>
      <c r="R31" s="186"/>
      <c r="S31" s="186"/>
      <c r="T31" s="186"/>
      <c r="U31" s="186"/>
      <c r="V31" s="186"/>
      <c r="W31" s="186"/>
      <c r="X31" s="186"/>
      <c r="Y31" s="186"/>
      <c r="Z31" s="186"/>
      <c r="AA31" s="186"/>
      <c r="AB31" s="186"/>
      <c r="AC31" s="186"/>
      <c r="AD31" s="186"/>
      <c r="AE31" s="186"/>
      <c r="AF31" s="186"/>
      <c r="AG31" s="186"/>
      <c r="AH31" s="186"/>
      <c r="AI31" s="186"/>
      <c r="AJ31" s="186"/>
      <c r="AK31" s="186"/>
      <c r="AL31" s="186"/>
      <c r="AM31" s="186"/>
      <c r="AN31" s="186"/>
      <c r="AO31" s="186"/>
      <c r="AP31" s="186"/>
      <c r="AQ31" s="186"/>
      <c r="AR31" s="186"/>
      <c r="AS31" s="186"/>
      <c r="AT31" s="186"/>
      <c r="AU31" s="186"/>
      <c r="AV31" s="186"/>
      <c r="AW31" s="186"/>
      <c r="AX31" s="186"/>
      <c r="AY31" s="186"/>
      <c r="AZ31" s="186"/>
      <c r="BA31" s="186"/>
      <c r="BB31" s="186"/>
      <c r="BC31" s="186"/>
      <c r="BD31" s="186"/>
      <c r="BE31" s="186"/>
      <c r="BF31" s="186"/>
      <c r="BG31" s="186"/>
      <c r="BH31" s="186"/>
      <c r="BI31" s="186"/>
      <c r="BJ31" s="186"/>
      <c r="BK31" s="186"/>
      <c r="BL31" s="187"/>
      <c r="CA31" s="36" t="s">
        <v>43</v>
      </c>
    </row>
    <row r="32" spans="1:79" ht="12.75" customHeight="1" x14ac:dyDescent="0.2">
      <c r="A32" s="56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6"/>
    </row>
    <row r="33" spans="1:79" ht="15.95" customHeight="1" x14ac:dyDescent="0.2">
      <c r="A33" s="183" t="s">
        <v>33</v>
      </c>
      <c r="B33" s="183"/>
      <c r="C33" s="183"/>
      <c r="D33" s="183"/>
      <c r="E33" s="183"/>
      <c r="F33" s="183"/>
      <c r="G33" s="183"/>
      <c r="H33" s="183"/>
      <c r="I33" s="183"/>
      <c r="J33" s="183"/>
      <c r="K33" s="183"/>
      <c r="L33" s="183"/>
      <c r="M33" s="183"/>
      <c r="N33" s="183"/>
      <c r="O33" s="183"/>
      <c r="P33" s="183"/>
      <c r="Q33" s="183"/>
      <c r="R33" s="183"/>
      <c r="S33" s="183"/>
      <c r="T33" s="183"/>
      <c r="U33" s="183"/>
      <c r="V33" s="183"/>
      <c r="W33" s="183"/>
      <c r="X33" s="183"/>
      <c r="Y33" s="183"/>
      <c r="Z33" s="183"/>
      <c r="AA33" s="183"/>
      <c r="AB33" s="183"/>
      <c r="AC33" s="183"/>
      <c r="AD33" s="183"/>
      <c r="AE33" s="183"/>
      <c r="AF33" s="183"/>
      <c r="AG33" s="183"/>
      <c r="AH33" s="183"/>
      <c r="AI33" s="183"/>
      <c r="AJ33" s="183"/>
      <c r="AK33" s="183"/>
      <c r="AL33" s="183"/>
      <c r="AM33" s="183"/>
      <c r="AN33" s="183"/>
      <c r="AO33" s="183"/>
      <c r="AP33" s="183"/>
      <c r="AQ33" s="183"/>
      <c r="AR33" s="183"/>
      <c r="AS33" s="183"/>
      <c r="AT33" s="183"/>
      <c r="AU33" s="183"/>
      <c r="AV33" s="183"/>
      <c r="AW33" s="183"/>
      <c r="AX33" s="183"/>
      <c r="AY33" s="183"/>
      <c r="AZ33" s="183"/>
      <c r="BA33" s="183"/>
      <c r="BB33" s="183"/>
      <c r="BC33" s="183"/>
      <c r="BD33" s="183"/>
      <c r="BE33" s="183"/>
      <c r="BF33" s="183"/>
      <c r="BG33" s="183"/>
      <c r="BH33" s="183"/>
      <c r="BI33" s="183"/>
      <c r="BJ33" s="183"/>
      <c r="BK33" s="183"/>
      <c r="BL33" s="183"/>
    </row>
    <row r="34" spans="1:79" ht="15.95" customHeight="1" x14ac:dyDescent="0.2">
      <c r="A34" s="188" t="s">
        <v>82</v>
      </c>
      <c r="B34" s="165"/>
      <c r="C34" s="165"/>
      <c r="D34" s="165"/>
      <c r="E34" s="165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5"/>
      <c r="AJ34" s="165"/>
      <c r="AK34" s="165"/>
      <c r="AL34" s="165"/>
      <c r="AM34" s="165"/>
      <c r="AN34" s="165"/>
      <c r="AO34" s="165"/>
      <c r="AP34" s="165"/>
      <c r="AQ34" s="165"/>
      <c r="AR34" s="165"/>
      <c r="AS34" s="165"/>
      <c r="AT34" s="165"/>
      <c r="AU34" s="165"/>
      <c r="AV34" s="165"/>
      <c r="AW34" s="165"/>
      <c r="AX34" s="165"/>
      <c r="AY34" s="165"/>
      <c r="AZ34" s="165"/>
      <c r="BA34" s="165"/>
      <c r="BB34" s="165"/>
      <c r="BC34" s="165"/>
      <c r="BD34" s="165"/>
      <c r="BE34" s="165"/>
      <c r="BF34" s="165"/>
      <c r="BG34" s="165"/>
      <c r="BH34" s="165"/>
      <c r="BI34" s="165"/>
      <c r="BJ34" s="165"/>
      <c r="BK34" s="165"/>
      <c r="BL34" s="165"/>
    </row>
    <row r="35" spans="1:79" ht="12.75" customHeight="1" x14ac:dyDescent="0.2">
      <c r="A35" s="85"/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</row>
    <row r="36" spans="1:79" ht="15.75" customHeight="1" x14ac:dyDescent="0.2">
      <c r="A36" s="183" t="s">
        <v>34</v>
      </c>
      <c r="B36" s="183"/>
      <c r="C36" s="183"/>
      <c r="D36" s="183"/>
      <c r="E36" s="183"/>
      <c r="F36" s="183"/>
      <c r="G36" s="183"/>
      <c r="H36" s="183"/>
      <c r="I36" s="183"/>
      <c r="J36" s="183"/>
      <c r="K36" s="183"/>
      <c r="L36" s="183"/>
      <c r="M36" s="183"/>
      <c r="N36" s="183"/>
      <c r="O36" s="183"/>
      <c r="P36" s="183"/>
      <c r="Q36" s="183"/>
      <c r="R36" s="183"/>
      <c r="S36" s="183"/>
      <c r="T36" s="183"/>
      <c r="U36" s="183"/>
      <c r="V36" s="183"/>
      <c r="W36" s="183"/>
      <c r="X36" s="183"/>
      <c r="Y36" s="183"/>
      <c r="Z36" s="183"/>
      <c r="AA36" s="183"/>
      <c r="AB36" s="183"/>
      <c r="AC36" s="183"/>
      <c r="AD36" s="183"/>
      <c r="AE36" s="183"/>
      <c r="AF36" s="183"/>
      <c r="AG36" s="183"/>
      <c r="AH36" s="183"/>
      <c r="AI36" s="183"/>
      <c r="AJ36" s="183"/>
      <c r="AK36" s="183"/>
      <c r="AL36" s="183"/>
      <c r="AM36" s="183"/>
      <c r="AN36" s="183"/>
      <c r="AO36" s="183"/>
      <c r="AP36" s="183"/>
      <c r="AQ36" s="183"/>
      <c r="AR36" s="183"/>
      <c r="AS36" s="183"/>
      <c r="AT36" s="183"/>
      <c r="AU36" s="183"/>
      <c r="AV36" s="183"/>
      <c r="AW36" s="183"/>
      <c r="AX36" s="183"/>
      <c r="AY36" s="183"/>
      <c r="AZ36" s="183"/>
      <c r="BA36" s="183"/>
      <c r="BB36" s="183"/>
      <c r="BC36" s="183"/>
      <c r="BD36" s="183"/>
      <c r="BE36" s="183"/>
      <c r="BF36" s="183"/>
      <c r="BG36" s="183"/>
      <c r="BH36" s="183"/>
      <c r="BI36" s="183"/>
      <c r="BJ36" s="183"/>
      <c r="BK36" s="183"/>
      <c r="BL36" s="183"/>
    </row>
    <row r="37" spans="1:79" ht="27.75" customHeight="1" x14ac:dyDescent="0.2">
      <c r="A37" s="189" t="s">
        <v>25</v>
      </c>
      <c r="B37" s="189"/>
      <c r="C37" s="189"/>
      <c r="D37" s="189"/>
      <c r="E37" s="189"/>
      <c r="F37" s="189"/>
      <c r="G37" s="190" t="s">
        <v>22</v>
      </c>
      <c r="H37" s="191"/>
      <c r="I37" s="191"/>
      <c r="J37" s="191"/>
      <c r="K37" s="191"/>
      <c r="L37" s="191"/>
      <c r="M37" s="191"/>
      <c r="N37" s="191"/>
      <c r="O37" s="191"/>
      <c r="P37" s="191"/>
      <c r="Q37" s="191"/>
      <c r="R37" s="191"/>
      <c r="S37" s="191"/>
      <c r="T37" s="191"/>
      <c r="U37" s="191"/>
      <c r="V37" s="191"/>
      <c r="W37" s="191"/>
      <c r="X37" s="191"/>
      <c r="Y37" s="191"/>
      <c r="Z37" s="191"/>
      <c r="AA37" s="191"/>
      <c r="AB37" s="191"/>
      <c r="AC37" s="191"/>
      <c r="AD37" s="191"/>
      <c r="AE37" s="191"/>
      <c r="AF37" s="191"/>
      <c r="AG37" s="191"/>
      <c r="AH37" s="191"/>
      <c r="AI37" s="191"/>
      <c r="AJ37" s="191"/>
      <c r="AK37" s="191"/>
      <c r="AL37" s="191"/>
      <c r="AM37" s="191"/>
      <c r="AN37" s="191"/>
      <c r="AO37" s="191"/>
      <c r="AP37" s="191"/>
      <c r="AQ37" s="191"/>
      <c r="AR37" s="191"/>
      <c r="AS37" s="191"/>
      <c r="AT37" s="191"/>
      <c r="AU37" s="191"/>
      <c r="AV37" s="191"/>
      <c r="AW37" s="191"/>
      <c r="AX37" s="191"/>
      <c r="AY37" s="191"/>
      <c r="AZ37" s="191"/>
      <c r="BA37" s="191"/>
      <c r="BB37" s="191"/>
      <c r="BC37" s="191"/>
      <c r="BD37" s="191"/>
      <c r="BE37" s="191"/>
      <c r="BF37" s="191"/>
      <c r="BG37" s="191"/>
      <c r="BH37" s="191"/>
      <c r="BI37" s="191"/>
      <c r="BJ37" s="191"/>
      <c r="BK37" s="191"/>
      <c r="BL37" s="192"/>
    </row>
    <row r="38" spans="1:79" ht="15.75" x14ac:dyDescent="0.2">
      <c r="A38" s="193">
        <v>1</v>
      </c>
      <c r="B38" s="193"/>
      <c r="C38" s="193"/>
      <c r="D38" s="193"/>
      <c r="E38" s="193"/>
      <c r="F38" s="193"/>
      <c r="G38" s="190">
        <v>2</v>
      </c>
      <c r="H38" s="191"/>
      <c r="I38" s="191"/>
      <c r="J38" s="191"/>
      <c r="K38" s="191"/>
      <c r="L38" s="191"/>
      <c r="M38" s="191"/>
      <c r="N38" s="191"/>
      <c r="O38" s="191"/>
      <c r="P38" s="191"/>
      <c r="Q38" s="191"/>
      <c r="R38" s="191"/>
      <c r="S38" s="191"/>
      <c r="T38" s="191"/>
      <c r="U38" s="191"/>
      <c r="V38" s="191"/>
      <c r="W38" s="191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  <c r="AI38" s="191"/>
      <c r="AJ38" s="191"/>
      <c r="AK38" s="191"/>
      <c r="AL38" s="191"/>
      <c r="AM38" s="191"/>
      <c r="AN38" s="191"/>
      <c r="AO38" s="191"/>
      <c r="AP38" s="191"/>
      <c r="AQ38" s="191"/>
      <c r="AR38" s="191"/>
      <c r="AS38" s="191"/>
      <c r="AT38" s="191"/>
      <c r="AU38" s="191"/>
      <c r="AV38" s="191"/>
      <c r="AW38" s="191"/>
      <c r="AX38" s="191"/>
      <c r="AY38" s="191"/>
      <c r="AZ38" s="191"/>
      <c r="BA38" s="191"/>
      <c r="BB38" s="191"/>
      <c r="BC38" s="191"/>
      <c r="BD38" s="191"/>
      <c r="BE38" s="191"/>
      <c r="BF38" s="191"/>
      <c r="BG38" s="191"/>
      <c r="BH38" s="191"/>
      <c r="BI38" s="191"/>
      <c r="BJ38" s="191"/>
      <c r="BK38" s="191"/>
      <c r="BL38" s="192"/>
    </row>
    <row r="39" spans="1:79" ht="12.75" customHeight="1" x14ac:dyDescent="0.2">
      <c r="A39" s="141">
        <v>1</v>
      </c>
      <c r="B39" s="141"/>
      <c r="C39" s="141"/>
      <c r="D39" s="141"/>
      <c r="E39" s="141"/>
      <c r="F39" s="141"/>
      <c r="G39" s="185" t="s">
        <v>58</v>
      </c>
      <c r="H39" s="186"/>
      <c r="I39" s="186"/>
      <c r="J39" s="186"/>
      <c r="K39" s="186"/>
      <c r="L39" s="186"/>
      <c r="M39" s="186"/>
      <c r="N39" s="186"/>
      <c r="O39" s="186"/>
      <c r="P39" s="186"/>
      <c r="Q39" s="186"/>
      <c r="R39" s="186"/>
      <c r="S39" s="186"/>
      <c r="T39" s="186"/>
      <c r="U39" s="186"/>
      <c r="V39" s="186"/>
      <c r="W39" s="186"/>
      <c r="X39" s="186"/>
      <c r="Y39" s="186"/>
      <c r="Z39" s="186"/>
      <c r="AA39" s="186"/>
      <c r="AB39" s="186"/>
      <c r="AC39" s="186"/>
      <c r="AD39" s="186"/>
      <c r="AE39" s="186"/>
      <c r="AF39" s="186"/>
      <c r="AG39" s="186"/>
      <c r="AH39" s="186"/>
      <c r="AI39" s="186"/>
      <c r="AJ39" s="186"/>
      <c r="AK39" s="186"/>
      <c r="AL39" s="186"/>
      <c r="AM39" s="186"/>
      <c r="AN39" s="186"/>
      <c r="AO39" s="186"/>
      <c r="AP39" s="186"/>
      <c r="AQ39" s="186"/>
      <c r="AR39" s="186"/>
      <c r="AS39" s="186"/>
      <c r="AT39" s="186"/>
      <c r="AU39" s="186"/>
      <c r="AV39" s="186"/>
      <c r="AW39" s="186"/>
      <c r="AX39" s="186"/>
      <c r="AY39" s="186"/>
      <c r="AZ39" s="186"/>
      <c r="BA39" s="186"/>
      <c r="BB39" s="186"/>
      <c r="BC39" s="186"/>
      <c r="BD39" s="186"/>
      <c r="BE39" s="186"/>
      <c r="BF39" s="186"/>
      <c r="BG39" s="186"/>
      <c r="BH39" s="186"/>
      <c r="BI39" s="186"/>
      <c r="BJ39" s="186"/>
      <c r="BK39" s="186"/>
      <c r="BL39" s="187"/>
      <c r="CA39" s="36" t="s">
        <v>11</v>
      </c>
    </row>
    <row r="40" spans="1:79" x14ac:dyDescent="0.2">
      <c r="A40" s="69"/>
      <c r="B40" s="69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0"/>
      <c r="BH40" s="70"/>
      <c r="BI40" s="70"/>
      <c r="BJ40" s="70"/>
      <c r="BK40" s="70"/>
      <c r="BL40" s="70"/>
    </row>
    <row r="41" spans="1:79" ht="15.75" customHeight="1" x14ac:dyDescent="0.2">
      <c r="A41" s="183" t="s">
        <v>36</v>
      </c>
      <c r="B41" s="183"/>
      <c r="C41" s="183"/>
      <c r="D41" s="183"/>
      <c r="E41" s="183"/>
      <c r="F41" s="183"/>
      <c r="G41" s="183"/>
      <c r="H41" s="183"/>
      <c r="I41" s="183"/>
      <c r="J41" s="183"/>
      <c r="K41" s="183"/>
      <c r="L41" s="183"/>
      <c r="M41" s="183"/>
      <c r="N41" s="183"/>
      <c r="O41" s="183"/>
      <c r="P41" s="183"/>
      <c r="Q41" s="183"/>
      <c r="R41" s="183"/>
      <c r="S41" s="183"/>
      <c r="T41" s="183"/>
      <c r="U41" s="183"/>
      <c r="V41" s="183"/>
      <c r="W41" s="183"/>
      <c r="X41" s="183"/>
      <c r="Y41" s="183"/>
      <c r="Z41" s="183"/>
      <c r="AA41" s="183"/>
      <c r="AB41" s="183"/>
      <c r="AC41" s="183"/>
      <c r="AD41" s="183"/>
      <c r="AE41" s="183"/>
      <c r="AF41" s="183"/>
      <c r="AG41" s="183"/>
      <c r="AH41" s="183"/>
      <c r="AI41" s="183"/>
      <c r="AJ41" s="183"/>
      <c r="AK41" s="183"/>
      <c r="AL41" s="183"/>
      <c r="AM41" s="183"/>
      <c r="AN41" s="183"/>
      <c r="AO41" s="183"/>
      <c r="AP41" s="183"/>
      <c r="AQ41" s="183"/>
      <c r="AR41" s="183"/>
      <c r="AS41" s="183"/>
      <c r="AT41" s="183"/>
      <c r="AU41" s="183"/>
      <c r="AV41" s="183"/>
      <c r="AW41" s="183"/>
      <c r="AX41" s="183"/>
      <c r="AY41" s="183"/>
      <c r="AZ41" s="183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6"/>
    </row>
    <row r="42" spans="1:79" ht="15" customHeight="1" x14ac:dyDescent="0.2">
      <c r="A42" s="194"/>
      <c r="B42" s="194"/>
      <c r="C42" s="194"/>
      <c r="D42" s="194"/>
      <c r="E42" s="194"/>
      <c r="F42" s="194"/>
      <c r="G42" s="194"/>
      <c r="H42" s="194"/>
      <c r="I42" s="194"/>
      <c r="J42" s="194"/>
      <c r="K42" s="194"/>
      <c r="L42" s="194"/>
      <c r="M42" s="194"/>
      <c r="N42" s="194"/>
      <c r="O42" s="194"/>
      <c r="P42" s="194"/>
      <c r="Q42" s="194"/>
      <c r="R42" s="194"/>
      <c r="S42" s="194"/>
      <c r="T42" s="194"/>
      <c r="U42" s="194"/>
      <c r="V42" s="194"/>
      <c r="W42" s="194"/>
      <c r="X42" s="194"/>
      <c r="Y42" s="194"/>
      <c r="Z42" s="194"/>
      <c r="AA42" s="194"/>
      <c r="AB42" s="194"/>
      <c r="AC42" s="194"/>
      <c r="AD42" s="194"/>
      <c r="AE42" s="194"/>
      <c r="AF42" s="194"/>
      <c r="AG42" s="194"/>
      <c r="AH42" s="194"/>
      <c r="AI42" s="194"/>
      <c r="AJ42" s="194"/>
      <c r="AK42" s="194"/>
      <c r="AL42" s="194"/>
      <c r="AM42" s="194"/>
      <c r="AN42" s="194"/>
      <c r="AO42" s="194"/>
      <c r="AP42" s="194"/>
      <c r="AQ42" s="194"/>
      <c r="AR42" s="194"/>
      <c r="AS42" s="194"/>
      <c r="AT42" s="194"/>
      <c r="AU42" s="194"/>
      <c r="AV42" s="194"/>
      <c r="AW42" s="194"/>
      <c r="AX42" s="194"/>
      <c r="AY42" s="194"/>
      <c r="AZ42" s="194"/>
      <c r="BA42" s="58"/>
      <c r="BB42" s="58"/>
      <c r="BC42" s="58"/>
      <c r="BD42" s="58"/>
      <c r="BE42" s="58"/>
      <c r="BF42" s="58"/>
      <c r="BG42" s="58"/>
      <c r="BH42" s="58"/>
      <c r="BI42" s="59"/>
      <c r="BJ42" s="59"/>
      <c r="BK42" s="59"/>
      <c r="BL42" s="59"/>
    </row>
    <row r="43" spans="1:79" ht="15.95" customHeight="1" x14ac:dyDescent="0.2">
      <c r="A43" s="193" t="s">
        <v>25</v>
      </c>
      <c r="B43" s="193"/>
      <c r="C43" s="193"/>
      <c r="D43" s="195" t="s">
        <v>23</v>
      </c>
      <c r="E43" s="196"/>
      <c r="F43" s="196"/>
      <c r="G43" s="196"/>
      <c r="H43" s="196"/>
      <c r="I43" s="196"/>
      <c r="J43" s="196"/>
      <c r="K43" s="196"/>
      <c r="L43" s="196"/>
      <c r="M43" s="196"/>
      <c r="N43" s="196"/>
      <c r="O43" s="196"/>
      <c r="P43" s="196"/>
      <c r="Q43" s="196"/>
      <c r="R43" s="196"/>
      <c r="S43" s="196"/>
      <c r="T43" s="196"/>
      <c r="U43" s="196"/>
      <c r="V43" s="196"/>
      <c r="W43" s="196"/>
      <c r="X43" s="196"/>
      <c r="Y43" s="196"/>
      <c r="Z43" s="196"/>
      <c r="AA43" s="196"/>
      <c r="AB43" s="197"/>
      <c r="AC43" s="193" t="s">
        <v>26</v>
      </c>
      <c r="AD43" s="193"/>
      <c r="AE43" s="193"/>
      <c r="AF43" s="193"/>
      <c r="AG43" s="193"/>
      <c r="AH43" s="193"/>
      <c r="AI43" s="193"/>
      <c r="AJ43" s="193"/>
      <c r="AK43" s="193" t="s">
        <v>27</v>
      </c>
      <c r="AL43" s="193"/>
      <c r="AM43" s="193"/>
      <c r="AN43" s="193"/>
      <c r="AO43" s="193"/>
      <c r="AP43" s="193"/>
      <c r="AQ43" s="193"/>
      <c r="AR43" s="193"/>
      <c r="AS43" s="193" t="s">
        <v>24</v>
      </c>
      <c r="AT43" s="193"/>
      <c r="AU43" s="193"/>
      <c r="AV43" s="193"/>
      <c r="AW43" s="193"/>
      <c r="AX43" s="193"/>
      <c r="AY43" s="193"/>
      <c r="AZ43" s="193"/>
      <c r="BA43" s="60"/>
      <c r="BB43" s="60"/>
      <c r="BC43" s="60"/>
      <c r="BD43" s="60"/>
      <c r="BE43" s="60"/>
      <c r="BF43" s="60"/>
      <c r="BG43" s="60"/>
      <c r="BH43" s="60"/>
    </row>
    <row r="44" spans="1:79" ht="29.1" customHeight="1" x14ac:dyDescent="0.2">
      <c r="A44" s="193"/>
      <c r="B44" s="193"/>
      <c r="C44" s="193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200"/>
      <c r="AC44" s="193"/>
      <c r="AD44" s="193"/>
      <c r="AE44" s="193"/>
      <c r="AF44" s="193"/>
      <c r="AG44" s="193"/>
      <c r="AH44" s="193"/>
      <c r="AI44" s="193"/>
      <c r="AJ44" s="193"/>
      <c r="AK44" s="193"/>
      <c r="AL44" s="193"/>
      <c r="AM44" s="193"/>
      <c r="AN44" s="193"/>
      <c r="AO44" s="193"/>
      <c r="AP44" s="193"/>
      <c r="AQ44" s="193"/>
      <c r="AR44" s="193"/>
      <c r="AS44" s="193"/>
      <c r="AT44" s="193"/>
      <c r="AU44" s="193"/>
      <c r="AV44" s="193"/>
      <c r="AW44" s="193"/>
      <c r="AX44" s="193"/>
      <c r="AY44" s="193"/>
      <c r="AZ44" s="193"/>
      <c r="BA44" s="60"/>
      <c r="BB44" s="60"/>
      <c r="BC44" s="60"/>
      <c r="BD44" s="60"/>
      <c r="BE44" s="60"/>
      <c r="BF44" s="60"/>
      <c r="BG44" s="60"/>
      <c r="BH44" s="60"/>
    </row>
    <row r="45" spans="1:79" ht="15.75" x14ac:dyDescent="0.2">
      <c r="A45" s="193">
        <v>1</v>
      </c>
      <c r="B45" s="193"/>
      <c r="C45" s="193"/>
      <c r="D45" s="201">
        <v>2</v>
      </c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3"/>
      <c r="AC45" s="193">
        <v>3</v>
      </c>
      <c r="AD45" s="193"/>
      <c r="AE45" s="193"/>
      <c r="AF45" s="193"/>
      <c r="AG45" s="193"/>
      <c r="AH45" s="193"/>
      <c r="AI45" s="193"/>
      <c r="AJ45" s="193"/>
      <c r="AK45" s="193">
        <v>4</v>
      </c>
      <c r="AL45" s="193"/>
      <c r="AM45" s="193"/>
      <c r="AN45" s="193"/>
      <c r="AO45" s="193"/>
      <c r="AP45" s="193"/>
      <c r="AQ45" s="193"/>
      <c r="AR45" s="193"/>
      <c r="AS45" s="193">
        <v>5</v>
      </c>
      <c r="AT45" s="193"/>
      <c r="AU45" s="193"/>
      <c r="AV45" s="193"/>
      <c r="AW45" s="193"/>
      <c r="AX45" s="193"/>
      <c r="AY45" s="193"/>
      <c r="AZ45" s="193"/>
      <c r="BA45" s="60"/>
      <c r="BB45" s="60"/>
      <c r="BC45" s="60"/>
      <c r="BD45" s="60"/>
      <c r="BE45" s="60"/>
      <c r="BF45" s="60"/>
      <c r="BG45" s="60"/>
      <c r="BH45" s="60"/>
    </row>
    <row r="46" spans="1:79" ht="25.5" customHeight="1" x14ac:dyDescent="0.2">
      <c r="A46" s="141">
        <v>1</v>
      </c>
      <c r="B46" s="141"/>
      <c r="C46" s="141"/>
      <c r="D46" s="185" t="s">
        <v>298</v>
      </c>
      <c r="E46" s="186"/>
      <c r="F46" s="186"/>
      <c r="G46" s="186"/>
      <c r="H46" s="186"/>
      <c r="I46" s="186"/>
      <c r="J46" s="186"/>
      <c r="K46" s="186"/>
      <c r="L46" s="186"/>
      <c r="M46" s="186"/>
      <c r="N46" s="186"/>
      <c r="O46" s="186"/>
      <c r="P46" s="186"/>
      <c r="Q46" s="186"/>
      <c r="R46" s="186"/>
      <c r="S46" s="186"/>
      <c r="T46" s="186"/>
      <c r="U46" s="186"/>
      <c r="V46" s="186"/>
      <c r="W46" s="186"/>
      <c r="X46" s="186"/>
      <c r="Y46" s="186"/>
      <c r="Z46" s="186"/>
      <c r="AA46" s="186"/>
      <c r="AB46" s="187"/>
      <c r="AC46" s="160">
        <f>2754574+16307</f>
        <v>2770881</v>
      </c>
      <c r="AD46" s="160"/>
      <c r="AE46" s="160"/>
      <c r="AF46" s="160"/>
      <c r="AG46" s="160"/>
      <c r="AH46" s="160"/>
      <c r="AI46" s="160"/>
      <c r="AJ46" s="160"/>
      <c r="AK46" s="160">
        <v>0</v>
      </c>
      <c r="AL46" s="160"/>
      <c r="AM46" s="160"/>
      <c r="AN46" s="160"/>
      <c r="AO46" s="160"/>
      <c r="AP46" s="160"/>
      <c r="AQ46" s="160"/>
      <c r="AR46" s="160"/>
      <c r="AS46" s="160">
        <f>AC46+AK46</f>
        <v>2770881</v>
      </c>
      <c r="AT46" s="160"/>
      <c r="AU46" s="160"/>
      <c r="AV46" s="160"/>
      <c r="AW46" s="160"/>
      <c r="AX46" s="160"/>
      <c r="AY46" s="160"/>
      <c r="AZ46" s="160"/>
      <c r="BA46" s="62"/>
      <c r="BB46" s="62"/>
      <c r="BC46" s="62"/>
      <c r="BD46" s="62"/>
      <c r="BE46" s="62"/>
      <c r="BF46" s="62"/>
      <c r="BG46" s="62"/>
      <c r="BH46" s="62"/>
      <c r="CA46" s="36" t="s">
        <v>12</v>
      </c>
    </row>
    <row r="47" spans="1:79" s="61" customFormat="1" x14ac:dyDescent="0.2">
      <c r="A47" s="204"/>
      <c r="B47" s="204"/>
      <c r="C47" s="204"/>
      <c r="D47" s="205" t="s">
        <v>59</v>
      </c>
      <c r="E47" s="206"/>
      <c r="F47" s="206"/>
      <c r="G47" s="206"/>
      <c r="H47" s="206"/>
      <c r="I47" s="206"/>
      <c r="J47" s="206"/>
      <c r="K47" s="206"/>
      <c r="L47" s="206"/>
      <c r="M47" s="206"/>
      <c r="N47" s="206"/>
      <c r="O47" s="206"/>
      <c r="P47" s="206"/>
      <c r="Q47" s="206"/>
      <c r="R47" s="206"/>
      <c r="S47" s="206"/>
      <c r="T47" s="206"/>
      <c r="U47" s="206"/>
      <c r="V47" s="206"/>
      <c r="W47" s="206"/>
      <c r="X47" s="206"/>
      <c r="Y47" s="206"/>
      <c r="Z47" s="206"/>
      <c r="AA47" s="206"/>
      <c r="AB47" s="207"/>
      <c r="AC47" s="161">
        <f>SUM(AC46)</f>
        <v>2770881</v>
      </c>
      <c r="AD47" s="161"/>
      <c r="AE47" s="161"/>
      <c r="AF47" s="161"/>
      <c r="AG47" s="161"/>
      <c r="AH47" s="161"/>
      <c r="AI47" s="161"/>
      <c r="AJ47" s="161"/>
      <c r="AK47" s="161">
        <v>0</v>
      </c>
      <c r="AL47" s="161"/>
      <c r="AM47" s="161"/>
      <c r="AN47" s="161"/>
      <c r="AO47" s="161"/>
      <c r="AP47" s="161"/>
      <c r="AQ47" s="161"/>
      <c r="AR47" s="161"/>
      <c r="AS47" s="161">
        <f>AC47+AK47</f>
        <v>2770881</v>
      </c>
      <c r="AT47" s="161"/>
      <c r="AU47" s="161"/>
      <c r="AV47" s="161"/>
      <c r="AW47" s="161"/>
      <c r="AX47" s="161"/>
      <c r="AY47" s="161"/>
      <c r="AZ47" s="161"/>
      <c r="BA47" s="63"/>
      <c r="BB47" s="63"/>
      <c r="BC47" s="63"/>
      <c r="BD47" s="63"/>
      <c r="BE47" s="63"/>
      <c r="BF47" s="63"/>
      <c r="BG47" s="63"/>
      <c r="BH47" s="63"/>
    </row>
    <row r="49" spans="1:79" ht="15.75" customHeight="1" x14ac:dyDescent="0.2">
      <c r="A49" s="171" t="s">
        <v>37</v>
      </c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1"/>
      <c r="N49" s="171"/>
      <c r="O49" s="171"/>
      <c r="P49" s="171"/>
      <c r="Q49" s="171"/>
      <c r="R49" s="171"/>
      <c r="S49" s="171"/>
      <c r="T49" s="171"/>
      <c r="U49" s="171"/>
      <c r="V49" s="171"/>
      <c r="W49" s="171"/>
      <c r="X49" s="171"/>
      <c r="Y49" s="171"/>
      <c r="Z49" s="171"/>
      <c r="AA49" s="171"/>
      <c r="AB49" s="171"/>
      <c r="AC49" s="171"/>
      <c r="AD49" s="171"/>
      <c r="AE49" s="171"/>
      <c r="AF49" s="171"/>
      <c r="AG49" s="171"/>
      <c r="AH49" s="171"/>
      <c r="AI49" s="171"/>
      <c r="AJ49" s="171"/>
      <c r="AK49" s="171"/>
      <c r="AL49" s="171"/>
      <c r="AM49" s="171"/>
      <c r="AN49" s="171"/>
      <c r="AO49" s="171"/>
      <c r="AP49" s="171"/>
      <c r="AQ49" s="171"/>
      <c r="AR49" s="171"/>
      <c r="AS49" s="171"/>
      <c r="AT49" s="171"/>
      <c r="AU49" s="171"/>
      <c r="AV49" s="171"/>
      <c r="AW49" s="171"/>
      <c r="AX49" s="171"/>
      <c r="AY49" s="171"/>
      <c r="AZ49" s="171"/>
      <c r="BA49" s="171"/>
      <c r="BB49" s="171"/>
      <c r="BC49" s="171"/>
      <c r="BD49" s="171"/>
      <c r="BE49" s="171"/>
      <c r="BF49" s="171"/>
      <c r="BG49" s="171"/>
      <c r="BH49" s="171"/>
      <c r="BI49" s="171"/>
      <c r="BJ49" s="171"/>
      <c r="BK49" s="171"/>
      <c r="BL49" s="171"/>
    </row>
    <row r="50" spans="1:79" ht="15" customHeight="1" x14ac:dyDescent="0.2">
      <c r="A50" s="194"/>
      <c r="B50" s="194"/>
      <c r="C50" s="194"/>
      <c r="D50" s="194"/>
      <c r="E50" s="194"/>
      <c r="F50" s="194"/>
      <c r="G50" s="194"/>
      <c r="H50" s="194"/>
      <c r="I50" s="194"/>
      <c r="J50" s="194"/>
      <c r="K50" s="194"/>
      <c r="L50" s="194"/>
      <c r="M50" s="194"/>
      <c r="N50" s="194"/>
      <c r="O50" s="194"/>
      <c r="P50" s="194"/>
      <c r="Q50" s="194"/>
      <c r="R50" s="194"/>
      <c r="S50" s="194"/>
      <c r="T50" s="194"/>
      <c r="U50" s="194"/>
      <c r="V50" s="194"/>
      <c r="W50" s="194"/>
      <c r="X50" s="194"/>
      <c r="Y50" s="194"/>
      <c r="Z50" s="194"/>
      <c r="AA50" s="194"/>
      <c r="AB50" s="194"/>
      <c r="AC50" s="194"/>
      <c r="AD50" s="194"/>
      <c r="AE50" s="194"/>
      <c r="AF50" s="194"/>
      <c r="AG50" s="194"/>
      <c r="AH50" s="194"/>
      <c r="AI50" s="194"/>
      <c r="AJ50" s="194"/>
      <c r="AK50" s="194"/>
      <c r="AL50" s="194"/>
      <c r="AM50" s="194"/>
      <c r="AN50" s="194"/>
      <c r="AO50" s="194"/>
      <c r="AP50" s="194"/>
      <c r="AQ50" s="194"/>
      <c r="AR50" s="194"/>
      <c r="AS50" s="194"/>
      <c r="AT50" s="194"/>
      <c r="AU50" s="194"/>
      <c r="AV50" s="194"/>
      <c r="AW50" s="194"/>
      <c r="AX50" s="194"/>
      <c r="AY50" s="194"/>
      <c r="AZ50" s="59"/>
      <c r="BA50" s="59"/>
      <c r="BB50" s="59"/>
      <c r="BC50" s="59"/>
      <c r="BD50" s="59"/>
      <c r="BE50" s="59"/>
      <c r="BF50" s="59"/>
      <c r="BG50" s="59"/>
      <c r="BH50" s="59"/>
      <c r="BI50" s="59"/>
      <c r="BJ50" s="59"/>
      <c r="BK50" s="59"/>
      <c r="BL50" s="59"/>
    </row>
    <row r="51" spans="1:79" ht="15.95" customHeight="1" x14ac:dyDescent="0.2">
      <c r="A51" s="193" t="s">
        <v>25</v>
      </c>
      <c r="B51" s="193"/>
      <c r="C51" s="193"/>
      <c r="D51" s="195" t="s">
        <v>29</v>
      </c>
      <c r="E51" s="196"/>
      <c r="F51" s="196"/>
      <c r="G51" s="196"/>
      <c r="H51" s="196"/>
      <c r="I51" s="196"/>
      <c r="J51" s="196"/>
      <c r="K51" s="196"/>
      <c r="L51" s="196"/>
      <c r="M51" s="196"/>
      <c r="N51" s="196"/>
      <c r="O51" s="196"/>
      <c r="P51" s="196"/>
      <c r="Q51" s="196"/>
      <c r="R51" s="196"/>
      <c r="S51" s="196"/>
      <c r="T51" s="196"/>
      <c r="U51" s="196"/>
      <c r="V51" s="196"/>
      <c r="W51" s="196"/>
      <c r="X51" s="196"/>
      <c r="Y51" s="196"/>
      <c r="Z51" s="196"/>
      <c r="AA51" s="197"/>
      <c r="AB51" s="193" t="s">
        <v>26</v>
      </c>
      <c r="AC51" s="193"/>
      <c r="AD51" s="193"/>
      <c r="AE51" s="193"/>
      <c r="AF51" s="193"/>
      <c r="AG51" s="193"/>
      <c r="AH51" s="193"/>
      <c r="AI51" s="193"/>
      <c r="AJ51" s="193" t="s">
        <v>27</v>
      </c>
      <c r="AK51" s="193"/>
      <c r="AL51" s="193"/>
      <c r="AM51" s="193"/>
      <c r="AN51" s="193"/>
      <c r="AO51" s="193"/>
      <c r="AP51" s="193"/>
      <c r="AQ51" s="193"/>
      <c r="AR51" s="193" t="s">
        <v>24</v>
      </c>
      <c r="AS51" s="193"/>
      <c r="AT51" s="193"/>
      <c r="AU51" s="193"/>
      <c r="AV51" s="193"/>
      <c r="AW51" s="193"/>
      <c r="AX51" s="193"/>
      <c r="AY51" s="193"/>
    </row>
    <row r="52" spans="1:79" ht="29.1" customHeight="1" x14ac:dyDescent="0.2">
      <c r="A52" s="193"/>
      <c r="B52" s="193"/>
      <c r="C52" s="193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200"/>
      <c r="AB52" s="193"/>
      <c r="AC52" s="193"/>
      <c r="AD52" s="193"/>
      <c r="AE52" s="193"/>
      <c r="AF52" s="193"/>
      <c r="AG52" s="193"/>
      <c r="AH52" s="193"/>
      <c r="AI52" s="193"/>
      <c r="AJ52" s="193"/>
      <c r="AK52" s="193"/>
      <c r="AL52" s="193"/>
      <c r="AM52" s="193"/>
      <c r="AN52" s="193"/>
      <c r="AO52" s="193"/>
      <c r="AP52" s="193"/>
      <c r="AQ52" s="193"/>
      <c r="AR52" s="193"/>
      <c r="AS52" s="193"/>
      <c r="AT52" s="193"/>
      <c r="AU52" s="193"/>
      <c r="AV52" s="193"/>
      <c r="AW52" s="193"/>
      <c r="AX52" s="193"/>
      <c r="AY52" s="193"/>
    </row>
    <row r="53" spans="1:79" ht="15.75" customHeight="1" x14ac:dyDescent="0.2">
      <c r="A53" s="193">
        <v>1</v>
      </c>
      <c r="B53" s="193"/>
      <c r="C53" s="193"/>
      <c r="D53" s="201">
        <v>2</v>
      </c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3"/>
      <c r="AB53" s="193">
        <v>3</v>
      </c>
      <c r="AC53" s="193"/>
      <c r="AD53" s="193"/>
      <c r="AE53" s="193"/>
      <c r="AF53" s="193"/>
      <c r="AG53" s="193"/>
      <c r="AH53" s="193"/>
      <c r="AI53" s="193"/>
      <c r="AJ53" s="193">
        <v>4</v>
      </c>
      <c r="AK53" s="193"/>
      <c r="AL53" s="193"/>
      <c r="AM53" s="193"/>
      <c r="AN53" s="193"/>
      <c r="AO53" s="193"/>
      <c r="AP53" s="193"/>
      <c r="AQ53" s="193"/>
      <c r="AR53" s="193">
        <v>5</v>
      </c>
      <c r="AS53" s="193"/>
      <c r="AT53" s="193"/>
      <c r="AU53" s="193"/>
      <c r="AV53" s="193"/>
      <c r="AW53" s="193"/>
      <c r="AX53" s="193"/>
      <c r="AY53" s="193"/>
    </row>
    <row r="54" spans="1:79" s="61" customFormat="1" ht="12.75" customHeight="1" x14ac:dyDescent="0.2">
      <c r="A54" s="204"/>
      <c r="B54" s="204"/>
      <c r="C54" s="204"/>
      <c r="D54" s="214" t="s">
        <v>24</v>
      </c>
      <c r="E54" s="242"/>
      <c r="F54" s="242"/>
      <c r="G54" s="242"/>
      <c r="H54" s="242"/>
      <c r="I54" s="242"/>
      <c r="J54" s="242"/>
      <c r="K54" s="242"/>
      <c r="L54" s="242"/>
      <c r="M54" s="242"/>
      <c r="N54" s="242"/>
      <c r="O54" s="242"/>
      <c r="P54" s="242"/>
      <c r="Q54" s="242"/>
      <c r="R54" s="242"/>
      <c r="S54" s="242"/>
      <c r="T54" s="242"/>
      <c r="U54" s="242"/>
      <c r="V54" s="242"/>
      <c r="W54" s="242"/>
      <c r="X54" s="242"/>
      <c r="Y54" s="242"/>
      <c r="Z54" s="242"/>
      <c r="AA54" s="243"/>
      <c r="AB54" s="161"/>
      <c r="AC54" s="161"/>
      <c r="AD54" s="161"/>
      <c r="AE54" s="161"/>
      <c r="AF54" s="161"/>
      <c r="AG54" s="161"/>
      <c r="AH54" s="161"/>
      <c r="AI54" s="161"/>
      <c r="AJ54" s="161"/>
      <c r="AK54" s="161"/>
      <c r="AL54" s="161"/>
      <c r="AM54" s="161"/>
      <c r="AN54" s="161"/>
      <c r="AO54" s="161"/>
      <c r="AP54" s="161"/>
      <c r="AQ54" s="161"/>
      <c r="AR54" s="161">
        <f>AB54+AJ54</f>
        <v>0</v>
      </c>
      <c r="AS54" s="161"/>
      <c r="AT54" s="161"/>
      <c r="AU54" s="161"/>
      <c r="AV54" s="161"/>
      <c r="AW54" s="161"/>
      <c r="AX54" s="161"/>
      <c r="AY54" s="161"/>
      <c r="CA54" s="61" t="s">
        <v>14</v>
      </c>
    </row>
    <row r="56" spans="1:79" ht="15.75" customHeight="1" x14ac:dyDescent="0.2">
      <c r="A56" s="183" t="s">
        <v>38</v>
      </c>
      <c r="B56" s="183"/>
      <c r="C56" s="183"/>
      <c r="D56" s="183"/>
      <c r="E56" s="183"/>
      <c r="F56" s="183"/>
      <c r="G56" s="183"/>
      <c r="H56" s="183"/>
      <c r="I56" s="183"/>
      <c r="J56" s="183"/>
      <c r="K56" s="183"/>
      <c r="L56" s="183"/>
      <c r="M56" s="183"/>
      <c r="N56" s="183"/>
      <c r="O56" s="183"/>
      <c r="P56" s="183"/>
      <c r="Q56" s="183"/>
      <c r="R56" s="183"/>
      <c r="S56" s="183"/>
      <c r="T56" s="183"/>
      <c r="U56" s="183"/>
      <c r="V56" s="183"/>
      <c r="W56" s="183"/>
      <c r="X56" s="183"/>
      <c r="Y56" s="183"/>
      <c r="Z56" s="183"/>
      <c r="AA56" s="183"/>
      <c r="AB56" s="183"/>
      <c r="AC56" s="183"/>
      <c r="AD56" s="183"/>
      <c r="AE56" s="183"/>
      <c r="AF56" s="183"/>
      <c r="AG56" s="183"/>
      <c r="AH56" s="183"/>
      <c r="AI56" s="183"/>
      <c r="AJ56" s="183"/>
      <c r="AK56" s="183"/>
      <c r="AL56" s="183"/>
      <c r="AM56" s="183"/>
      <c r="AN56" s="183"/>
      <c r="AO56" s="183"/>
      <c r="AP56" s="183"/>
      <c r="AQ56" s="183"/>
      <c r="AR56" s="183"/>
      <c r="AS56" s="183"/>
      <c r="AT56" s="183"/>
      <c r="AU56" s="183"/>
      <c r="AV56" s="183"/>
      <c r="AW56" s="183"/>
      <c r="AX56" s="183"/>
      <c r="AY56" s="183"/>
      <c r="AZ56" s="183"/>
      <c r="BA56" s="183"/>
      <c r="BB56" s="183"/>
      <c r="BC56" s="183"/>
      <c r="BD56" s="183"/>
      <c r="BE56" s="183"/>
      <c r="BF56" s="183"/>
      <c r="BG56" s="183"/>
      <c r="BH56" s="183"/>
      <c r="BI56" s="183"/>
      <c r="BJ56" s="183"/>
      <c r="BK56" s="183"/>
      <c r="BL56" s="183"/>
    </row>
    <row r="57" spans="1:79" ht="30" customHeight="1" x14ac:dyDescent="0.2">
      <c r="A57" s="193" t="s">
        <v>25</v>
      </c>
      <c r="B57" s="193"/>
      <c r="C57" s="193"/>
      <c r="D57" s="193"/>
      <c r="E57" s="193"/>
      <c r="F57" s="193"/>
      <c r="G57" s="201" t="s">
        <v>39</v>
      </c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3"/>
      <c r="Z57" s="193" t="s">
        <v>2</v>
      </c>
      <c r="AA57" s="193"/>
      <c r="AB57" s="193"/>
      <c r="AC57" s="193"/>
      <c r="AD57" s="193"/>
      <c r="AE57" s="193" t="s">
        <v>1</v>
      </c>
      <c r="AF57" s="193"/>
      <c r="AG57" s="193"/>
      <c r="AH57" s="193"/>
      <c r="AI57" s="193"/>
      <c r="AJ57" s="193"/>
      <c r="AK57" s="193"/>
      <c r="AL57" s="193"/>
      <c r="AM57" s="193"/>
      <c r="AN57" s="193"/>
      <c r="AO57" s="201" t="s">
        <v>26</v>
      </c>
      <c r="AP57" s="202"/>
      <c r="AQ57" s="202"/>
      <c r="AR57" s="202"/>
      <c r="AS57" s="202"/>
      <c r="AT57" s="202"/>
      <c r="AU57" s="202"/>
      <c r="AV57" s="203"/>
      <c r="AW57" s="201" t="s">
        <v>27</v>
      </c>
      <c r="AX57" s="202"/>
      <c r="AY57" s="202"/>
      <c r="AZ57" s="202"/>
      <c r="BA57" s="202"/>
      <c r="BB57" s="202"/>
      <c r="BC57" s="202"/>
      <c r="BD57" s="203"/>
      <c r="BE57" s="201" t="s">
        <v>24</v>
      </c>
      <c r="BF57" s="202"/>
      <c r="BG57" s="202"/>
      <c r="BH57" s="202"/>
      <c r="BI57" s="202"/>
      <c r="BJ57" s="202"/>
      <c r="BK57" s="202"/>
      <c r="BL57" s="203"/>
    </row>
    <row r="58" spans="1:79" ht="15.75" customHeight="1" x14ac:dyDescent="0.2">
      <c r="A58" s="193">
        <v>1</v>
      </c>
      <c r="B58" s="193"/>
      <c r="C58" s="193"/>
      <c r="D58" s="193"/>
      <c r="E58" s="193"/>
      <c r="F58" s="193"/>
      <c r="G58" s="201">
        <v>2</v>
      </c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3"/>
      <c r="Z58" s="193">
        <v>3</v>
      </c>
      <c r="AA58" s="193"/>
      <c r="AB58" s="193"/>
      <c r="AC58" s="193"/>
      <c r="AD58" s="193"/>
      <c r="AE58" s="193">
        <v>4</v>
      </c>
      <c r="AF58" s="193"/>
      <c r="AG58" s="193"/>
      <c r="AH58" s="193"/>
      <c r="AI58" s="193"/>
      <c r="AJ58" s="193"/>
      <c r="AK58" s="193"/>
      <c r="AL58" s="193"/>
      <c r="AM58" s="193"/>
      <c r="AN58" s="193"/>
      <c r="AO58" s="193">
        <v>5</v>
      </c>
      <c r="AP58" s="193"/>
      <c r="AQ58" s="193"/>
      <c r="AR58" s="193"/>
      <c r="AS58" s="193"/>
      <c r="AT58" s="193"/>
      <c r="AU58" s="193"/>
      <c r="AV58" s="193"/>
      <c r="AW58" s="193">
        <v>6</v>
      </c>
      <c r="AX58" s="193"/>
      <c r="AY58" s="193"/>
      <c r="AZ58" s="193"/>
      <c r="BA58" s="193"/>
      <c r="BB58" s="193"/>
      <c r="BC58" s="193"/>
      <c r="BD58" s="193"/>
      <c r="BE58" s="193">
        <v>7</v>
      </c>
      <c r="BF58" s="193"/>
      <c r="BG58" s="193"/>
      <c r="BH58" s="193"/>
      <c r="BI58" s="193"/>
      <c r="BJ58" s="193"/>
      <c r="BK58" s="193"/>
      <c r="BL58" s="193"/>
    </row>
    <row r="59" spans="1:79" s="61" customFormat="1" ht="12.75" customHeight="1" x14ac:dyDescent="0.2">
      <c r="A59" s="204">
        <v>1</v>
      </c>
      <c r="B59" s="204"/>
      <c r="C59" s="204"/>
      <c r="D59" s="204"/>
      <c r="E59" s="204"/>
      <c r="F59" s="204"/>
      <c r="G59" s="209" t="s">
        <v>60</v>
      </c>
      <c r="H59" s="210"/>
      <c r="I59" s="210"/>
      <c r="J59" s="210"/>
      <c r="K59" s="210"/>
      <c r="L59" s="210"/>
      <c r="M59" s="210"/>
      <c r="N59" s="210"/>
      <c r="O59" s="210"/>
      <c r="P59" s="210"/>
      <c r="Q59" s="210"/>
      <c r="R59" s="210"/>
      <c r="S59" s="210"/>
      <c r="T59" s="210"/>
      <c r="U59" s="210"/>
      <c r="V59" s="210"/>
      <c r="W59" s="210"/>
      <c r="X59" s="210"/>
      <c r="Y59" s="211"/>
      <c r="Z59" s="212"/>
      <c r="AA59" s="212"/>
      <c r="AB59" s="212"/>
      <c r="AC59" s="212"/>
      <c r="AD59" s="212"/>
      <c r="AE59" s="213"/>
      <c r="AF59" s="213"/>
      <c r="AG59" s="213"/>
      <c r="AH59" s="213"/>
      <c r="AI59" s="213"/>
      <c r="AJ59" s="213"/>
      <c r="AK59" s="213"/>
      <c r="AL59" s="213"/>
      <c r="AM59" s="213"/>
      <c r="AN59" s="214"/>
      <c r="AO59" s="161"/>
      <c r="AP59" s="161"/>
      <c r="AQ59" s="161"/>
      <c r="AR59" s="161"/>
      <c r="AS59" s="161"/>
      <c r="AT59" s="161"/>
      <c r="AU59" s="161"/>
      <c r="AV59" s="161"/>
      <c r="AW59" s="161"/>
      <c r="AX59" s="161"/>
      <c r="AY59" s="161"/>
      <c r="AZ59" s="161"/>
      <c r="BA59" s="161"/>
      <c r="BB59" s="161"/>
      <c r="BC59" s="161"/>
      <c r="BD59" s="161"/>
      <c r="BE59" s="161"/>
      <c r="BF59" s="161"/>
      <c r="BG59" s="161"/>
      <c r="BH59" s="161"/>
      <c r="BI59" s="161"/>
      <c r="BJ59" s="161"/>
      <c r="BK59" s="161"/>
      <c r="BL59" s="161"/>
      <c r="CA59" s="61" t="s">
        <v>16</v>
      </c>
    </row>
    <row r="60" spans="1:79" s="61" customFormat="1" ht="12.75" customHeight="1" x14ac:dyDescent="0.2">
      <c r="A60" s="204"/>
      <c r="B60" s="204"/>
      <c r="C60" s="204"/>
      <c r="D60" s="204"/>
      <c r="E60" s="204"/>
      <c r="F60" s="204"/>
      <c r="G60" s="142" t="s">
        <v>61</v>
      </c>
      <c r="H60" s="143"/>
      <c r="I60" s="143"/>
      <c r="J60" s="143"/>
      <c r="K60" s="143"/>
      <c r="L60" s="143"/>
      <c r="M60" s="143"/>
      <c r="N60" s="143"/>
      <c r="O60" s="143"/>
      <c r="P60" s="143"/>
      <c r="Q60" s="143"/>
      <c r="R60" s="143"/>
      <c r="S60" s="143"/>
      <c r="T60" s="143"/>
      <c r="U60" s="143"/>
      <c r="V60" s="143"/>
      <c r="W60" s="143"/>
      <c r="X60" s="143"/>
      <c r="Y60" s="144"/>
      <c r="Z60" s="145"/>
      <c r="AA60" s="145"/>
      <c r="AB60" s="145"/>
      <c r="AC60" s="145"/>
      <c r="AD60" s="145"/>
      <c r="AE60" s="215"/>
      <c r="AF60" s="215"/>
      <c r="AG60" s="215"/>
      <c r="AH60" s="215"/>
      <c r="AI60" s="215"/>
      <c r="AJ60" s="215"/>
      <c r="AK60" s="215"/>
      <c r="AL60" s="215"/>
      <c r="AM60" s="215"/>
      <c r="AN60" s="216"/>
      <c r="AO60" s="160">
        <v>10</v>
      </c>
      <c r="AP60" s="160"/>
      <c r="AQ60" s="160"/>
      <c r="AR60" s="160"/>
      <c r="AS60" s="160"/>
      <c r="AT60" s="160"/>
      <c r="AU60" s="160"/>
      <c r="AV60" s="160"/>
      <c r="AW60" s="160">
        <v>0</v>
      </c>
      <c r="AX60" s="160"/>
      <c r="AY60" s="160"/>
      <c r="AZ60" s="160"/>
      <c r="BA60" s="160"/>
      <c r="BB60" s="160"/>
      <c r="BC60" s="160"/>
      <c r="BD60" s="160"/>
      <c r="BE60" s="160">
        <f t="shared" ref="BE60:BE63" si="0">AO60+AW60</f>
        <v>10</v>
      </c>
      <c r="BF60" s="160"/>
      <c r="BG60" s="160"/>
      <c r="BH60" s="160"/>
      <c r="BI60" s="160"/>
      <c r="BJ60" s="160"/>
      <c r="BK60" s="160"/>
      <c r="BL60" s="160"/>
    </row>
    <row r="61" spans="1:79" ht="25.5" customHeight="1" x14ac:dyDescent="0.2">
      <c r="A61" s="141"/>
      <c r="B61" s="141"/>
      <c r="C61" s="141"/>
      <c r="D61" s="141"/>
      <c r="E61" s="141"/>
      <c r="F61" s="141"/>
      <c r="G61" s="142" t="s">
        <v>62</v>
      </c>
      <c r="H61" s="143"/>
      <c r="I61" s="143"/>
      <c r="J61" s="143"/>
      <c r="K61" s="143"/>
      <c r="L61" s="143"/>
      <c r="M61" s="143"/>
      <c r="N61" s="143"/>
      <c r="O61" s="143"/>
      <c r="P61" s="143"/>
      <c r="Q61" s="143"/>
      <c r="R61" s="143"/>
      <c r="S61" s="143"/>
      <c r="T61" s="143"/>
      <c r="U61" s="143"/>
      <c r="V61" s="143"/>
      <c r="W61" s="143"/>
      <c r="X61" s="143"/>
      <c r="Y61" s="144"/>
      <c r="Z61" s="145" t="s">
        <v>63</v>
      </c>
      <c r="AA61" s="145"/>
      <c r="AB61" s="145"/>
      <c r="AC61" s="145"/>
      <c r="AD61" s="145"/>
      <c r="AE61" s="142" t="s">
        <v>64</v>
      </c>
      <c r="AF61" s="143"/>
      <c r="AG61" s="143"/>
      <c r="AH61" s="143"/>
      <c r="AI61" s="143"/>
      <c r="AJ61" s="143"/>
      <c r="AK61" s="143"/>
      <c r="AL61" s="143"/>
      <c r="AM61" s="143"/>
      <c r="AN61" s="144"/>
      <c r="AO61" s="160">
        <v>7</v>
      </c>
      <c r="AP61" s="160"/>
      <c r="AQ61" s="160"/>
      <c r="AR61" s="160"/>
      <c r="AS61" s="160"/>
      <c r="AT61" s="160"/>
      <c r="AU61" s="160"/>
      <c r="AV61" s="160"/>
      <c r="AW61" s="160">
        <v>0</v>
      </c>
      <c r="AX61" s="160"/>
      <c r="AY61" s="160"/>
      <c r="AZ61" s="160"/>
      <c r="BA61" s="160"/>
      <c r="BB61" s="160"/>
      <c r="BC61" s="160"/>
      <c r="BD61" s="160"/>
      <c r="BE61" s="160">
        <f t="shared" si="0"/>
        <v>7</v>
      </c>
      <c r="BF61" s="160"/>
      <c r="BG61" s="160"/>
      <c r="BH61" s="160"/>
      <c r="BI61" s="160"/>
      <c r="BJ61" s="160"/>
      <c r="BK61" s="160"/>
      <c r="BL61" s="160"/>
    </row>
    <row r="62" spans="1:79" ht="25.5" customHeight="1" x14ac:dyDescent="0.2">
      <c r="A62" s="141"/>
      <c r="B62" s="141"/>
      <c r="C62" s="141"/>
      <c r="D62" s="141"/>
      <c r="E62" s="141"/>
      <c r="F62" s="141"/>
      <c r="G62" s="142" t="s">
        <v>65</v>
      </c>
      <c r="H62" s="143"/>
      <c r="I62" s="143"/>
      <c r="J62" s="143"/>
      <c r="K62" s="143"/>
      <c r="L62" s="143"/>
      <c r="M62" s="143"/>
      <c r="N62" s="143"/>
      <c r="O62" s="143"/>
      <c r="P62" s="143"/>
      <c r="Q62" s="143"/>
      <c r="R62" s="143"/>
      <c r="S62" s="143"/>
      <c r="T62" s="143"/>
      <c r="U62" s="143"/>
      <c r="V62" s="143"/>
      <c r="W62" s="143"/>
      <c r="X62" s="143"/>
      <c r="Y62" s="144"/>
      <c r="Z62" s="145" t="s">
        <v>63</v>
      </c>
      <c r="AA62" s="145"/>
      <c r="AB62" s="145"/>
      <c r="AC62" s="145"/>
      <c r="AD62" s="145"/>
      <c r="AE62" s="142" t="s">
        <v>64</v>
      </c>
      <c r="AF62" s="143"/>
      <c r="AG62" s="143"/>
      <c r="AH62" s="143"/>
      <c r="AI62" s="143"/>
      <c r="AJ62" s="143"/>
      <c r="AK62" s="143"/>
      <c r="AL62" s="143"/>
      <c r="AM62" s="143"/>
      <c r="AN62" s="144"/>
      <c r="AO62" s="160">
        <v>3</v>
      </c>
      <c r="AP62" s="160"/>
      <c r="AQ62" s="160"/>
      <c r="AR62" s="160"/>
      <c r="AS62" s="160"/>
      <c r="AT62" s="160"/>
      <c r="AU62" s="160"/>
      <c r="AV62" s="160"/>
      <c r="AW62" s="160">
        <v>0</v>
      </c>
      <c r="AX62" s="160"/>
      <c r="AY62" s="160"/>
      <c r="AZ62" s="160"/>
      <c r="BA62" s="160"/>
      <c r="BB62" s="160"/>
      <c r="BC62" s="160"/>
      <c r="BD62" s="160"/>
      <c r="BE62" s="160">
        <f t="shared" si="0"/>
        <v>3</v>
      </c>
      <c r="BF62" s="160"/>
      <c r="BG62" s="160"/>
      <c r="BH62" s="160"/>
      <c r="BI62" s="160"/>
      <c r="BJ62" s="160"/>
      <c r="BK62" s="160"/>
      <c r="BL62" s="160"/>
    </row>
    <row r="63" spans="1:79" ht="12.75" customHeight="1" x14ac:dyDescent="0.2">
      <c r="A63" s="141"/>
      <c r="B63" s="141"/>
      <c r="C63" s="141"/>
      <c r="D63" s="141"/>
      <c r="E63" s="141"/>
      <c r="F63" s="141"/>
      <c r="G63" s="142" t="s">
        <v>66</v>
      </c>
      <c r="H63" s="143"/>
      <c r="I63" s="143"/>
      <c r="J63" s="143"/>
      <c r="K63" s="143"/>
      <c r="L63" s="143"/>
      <c r="M63" s="143"/>
      <c r="N63" s="143"/>
      <c r="O63" s="143"/>
      <c r="P63" s="143"/>
      <c r="Q63" s="143"/>
      <c r="R63" s="143"/>
      <c r="S63" s="143"/>
      <c r="T63" s="143"/>
      <c r="U63" s="143"/>
      <c r="V63" s="143"/>
      <c r="W63" s="143"/>
      <c r="X63" s="143"/>
      <c r="Y63" s="144"/>
      <c r="Z63" s="145" t="s">
        <v>67</v>
      </c>
      <c r="AA63" s="145"/>
      <c r="AB63" s="145"/>
      <c r="AC63" s="145"/>
      <c r="AD63" s="145"/>
      <c r="AE63" s="142" t="s">
        <v>68</v>
      </c>
      <c r="AF63" s="143"/>
      <c r="AG63" s="143"/>
      <c r="AH63" s="143"/>
      <c r="AI63" s="143"/>
      <c r="AJ63" s="143"/>
      <c r="AK63" s="143"/>
      <c r="AL63" s="143"/>
      <c r="AM63" s="143"/>
      <c r="AN63" s="144"/>
      <c r="AO63" s="160">
        <v>2770881</v>
      </c>
      <c r="AP63" s="160"/>
      <c r="AQ63" s="160"/>
      <c r="AR63" s="160"/>
      <c r="AS63" s="160"/>
      <c r="AT63" s="160"/>
      <c r="AU63" s="160"/>
      <c r="AV63" s="160"/>
      <c r="AW63" s="160">
        <v>0</v>
      </c>
      <c r="AX63" s="160"/>
      <c r="AY63" s="160"/>
      <c r="AZ63" s="160"/>
      <c r="BA63" s="160"/>
      <c r="BB63" s="160"/>
      <c r="BC63" s="160"/>
      <c r="BD63" s="160"/>
      <c r="BE63" s="160">
        <f t="shared" si="0"/>
        <v>2770881</v>
      </c>
      <c r="BF63" s="160"/>
      <c r="BG63" s="160"/>
      <c r="BH63" s="160"/>
      <c r="BI63" s="160"/>
      <c r="BJ63" s="160"/>
      <c r="BK63" s="160"/>
      <c r="BL63" s="160"/>
    </row>
    <row r="64" spans="1:79" s="61" customFormat="1" ht="12.75" customHeight="1" x14ac:dyDescent="0.2">
      <c r="A64" s="204">
        <v>2</v>
      </c>
      <c r="B64" s="204"/>
      <c r="C64" s="204"/>
      <c r="D64" s="204"/>
      <c r="E64" s="204"/>
      <c r="F64" s="204"/>
      <c r="G64" s="218" t="s">
        <v>69</v>
      </c>
      <c r="H64" s="219"/>
      <c r="I64" s="219"/>
      <c r="J64" s="219"/>
      <c r="K64" s="219"/>
      <c r="L64" s="219"/>
      <c r="M64" s="219"/>
      <c r="N64" s="219"/>
      <c r="O64" s="219"/>
      <c r="P64" s="219"/>
      <c r="Q64" s="219"/>
      <c r="R64" s="219"/>
      <c r="S64" s="219"/>
      <c r="T64" s="219"/>
      <c r="U64" s="219"/>
      <c r="V64" s="219"/>
      <c r="W64" s="219"/>
      <c r="X64" s="219"/>
      <c r="Y64" s="220"/>
      <c r="Z64" s="212"/>
      <c r="AA64" s="212"/>
      <c r="AB64" s="212"/>
      <c r="AC64" s="212"/>
      <c r="AD64" s="212"/>
      <c r="AE64" s="218"/>
      <c r="AF64" s="219"/>
      <c r="AG64" s="219"/>
      <c r="AH64" s="219"/>
      <c r="AI64" s="219"/>
      <c r="AJ64" s="219"/>
      <c r="AK64" s="219"/>
      <c r="AL64" s="219"/>
      <c r="AM64" s="219"/>
      <c r="AN64" s="220"/>
      <c r="AO64" s="161"/>
      <c r="AP64" s="161"/>
      <c r="AQ64" s="161"/>
      <c r="AR64" s="161"/>
      <c r="AS64" s="161"/>
      <c r="AT64" s="161"/>
      <c r="AU64" s="161"/>
      <c r="AV64" s="161"/>
      <c r="AW64" s="161"/>
      <c r="AX64" s="161"/>
      <c r="AY64" s="161"/>
      <c r="AZ64" s="161"/>
      <c r="BA64" s="161"/>
      <c r="BB64" s="161"/>
      <c r="BC64" s="161"/>
      <c r="BD64" s="161"/>
      <c r="BE64" s="161"/>
      <c r="BF64" s="161"/>
      <c r="BG64" s="161"/>
      <c r="BH64" s="161"/>
      <c r="BI64" s="161"/>
      <c r="BJ64" s="161"/>
      <c r="BK64" s="161"/>
      <c r="BL64" s="161"/>
    </row>
    <row r="65" spans="1:64" ht="51" customHeight="1" x14ac:dyDescent="0.2">
      <c r="A65" s="141"/>
      <c r="B65" s="141"/>
      <c r="C65" s="141"/>
      <c r="D65" s="141"/>
      <c r="E65" s="141"/>
      <c r="F65" s="141"/>
      <c r="G65" s="142" t="s">
        <v>70</v>
      </c>
      <c r="H65" s="143"/>
      <c r="I65" s="143"/>
      <c r="J65" s="143"/>
      <c r="K65" s="143"/>
      <c r="L65" s="143"/>
      <c r="M65" s="143"/>
      <c r="N65" s="143"/>
      <c r="O65" s="143"/>
      <c r="P65" s="143"/>
      <c r="Q65" s="143"/>
      <c r="R65" s="143"/>
      <c r="S65" s="143"/>
      <c r="T65" s="143"/>
      <c r="U65" s="143"/>
      <c r="V65" s="143"/>
      <c r="W65" s="143"/>
      <c r="X65" s="143"/>
      <c r="Y65" s="144"/>
      <c r="Z65" s="145" t="s">
        <v>63</v>
      </c>
      <c r="AA65" s="145"/>
      <c r="AB65" s="145"/>
      <c r="AC65" s="145"/>
      <c r="AD65" s="145"/>
      <c r="AE65" s="142" t="s">
        <v>71</v>
      </c>
      <c r="AF65" s="143"/>
      <c r="AG65" s="143"/>
      <c r="AH65" s="143"/>
      <c r="AI65" s="143"/>
      <c r="AJ65" s="143"/>
      <c r="AK65" s="143"/>
      <c r="AL65" s="143"/>
      <c r="AM65" s="143"/>
      <c r="AN65" s="144"/>
      <c r="AO65" s="160">
        <v>4421</v>
      </c>
      <c r="AP65" s="160"/>
      <c r="AQ65" s="160"/>
      <c r="AR65" s="160"/>
      <c r="AS65" s="160"/>
      <c r="AT65" s="160"/>
      <c r="AU65" s="160"/>
      <c r="AV65" s="160"/>
      <c r="AW65" s="160">
        <v>0</v>
      </c>
      <c r="AX65" s="160"/>
      <c r="AY65" s="160"/>
      <c r="AZ65" s="160"/>
      <c r="BA65" s="160"/>
      <c r="BB65" s="160"/>
      <c r="BC65" s="160"/>
      <c r="BD65" s="160"/>
      <c r="BE65" s="160">
        <f t="shared" ref="BE65:BE66" si="1">AO65+AW65</f>
        <v>4421</v>
      </c>
      <c r="BF65" s="160"/>
      <c r="BG65" s="160"/>
      <c r="BH65" s="160"/>
      <c r="BI65" s="160"/>
      <c r="BJ65" s="160"/>
      <c r="BK65" s="160"/>
      <c r="BL65" s="160"/>
    </row>
    <row r="66" spans="1:64" ht="12.75" customHeight="1" x14ac:dyDescent="0.2">
      <c r="A66" s="141"/>
      <c r="B66" s="141"/>
      <c r="C66" s="141"/>
      <c r="D66" s="141"/>
      <c r="E66" s="141"/>
      <c r="F66" s="141"/>
      <c r="G66" s="142" t="s">
        <v>72</v>
      </c>
      <c r="H66" s="143"/>
      <c r="I66" s="143"/>
      <c r="J66" s="143"/>
      <c r="K66" s="143"/>
      <c r="L66" s="143"/>
      <c r="M66" s="143"/>
      <c r="N66" s="143"/>
      <c r="O66" s="143"/>
      <c r="P66" s="143"/>
      <c r="Q66" s="143"/>
      <c r="R66" s="143"/>
      <c r="S66" s="143"/>
      <c r="T66" s="143"/>
      <c r="U66" s="143"/>
      <c r="V66" s="143"/>
      <c r="W66" s="143"/>
      <c r="X66" s="143"/>
      <c r="Y66" s="144"/>
      <c r="Z66" s="145" t="s">
        <v>63</v>
      </c>
      <c r="AA66" s="145"/>
      <c r="AB66" s="145"/>
      <c r="AC66" s="145"/>
      <c r="AD66" s="145"/>
      <c r="AE66" s="142" t="s">
        <v>73</v>
      </c>
      <c r="AF66" s="143"/>
      <c r="AG66" s="143"/>
      <c r="AH66" s="143"/>
      <c r="AI66" s="143"/>
      <c r="AJ66" s="143"/>
      <c r="AK66" s="143"/>
      <c r="AL66" s="143"/>
      <c r="AM66" s="143"/>
      <c r="AN66" s="144"/>
      <c r="AO66" s="160">
        <v>1793</v>
      </c>
      <c r="AP66" s="160"/>
      <c r="AQ66" s="160"/>
      <c r="AR66" s="160"/>
      <c r="AS66" s="160"/>
      <c r="AT66" s="160"/>
      <c r="AU66" s="160"/>
      <c r="AV66" s="160"/>
      <c r="AW66" s="160">
        <v>0</v>
      </c>
      <c r="AX66" s="160"/>
      <c r="AY66" s="160"/>
      <c r="AZ66" s="160"/>
      <c r="BA66" s="160"/>
      <c r="BB66" s="160"/>
      <c r="BC66" s="160"/>
      <c r="BD66" s="160"/>
      <c r="BE66" s="160">
        <f t="shared" si="1"/>
        <v>1793</v>
      </c>
      <c r="BF66" s="160"/>
      <c r="BG66" s="160"/>
      <c r="BH66" s="160"/>
      <c r="BI66" s="160"/>
      <c r="BJ66" s="160"/>
      <c r="BK66" s="160"/>
      <c r="BL66" s="160"/>
    </row>
    <row r="67" spans="1:64" s="61" customFormat="1" ht="12.75" customHeight="1" x14ac:dyDescent="0.2">
      <c r="A67" s="204">
        <v>3</v>
      </c>
      <c r="B67" s="204"/>
      <c r="C67" s="204"/>
      <c r="D67" s="204"/>
      <c r="E67" s="204"/>
      <c r="F67" s="204"/>
      <c r="G67" s="218" t="s">
        <v>74</v>
      </c>
      <c r="H67" s="219"/>
      <c r="I67" s="219"/>
      <c r="J67" s="219"/>
      <c r="K67" s="219"/>
      <c r="L67" s="219"/>
      <c r="M67" s="219"/>
      <c r="N67" s="219"/>
      <c r="O67" s="219"/>
      <c r="P67" s="219"/>
      <c r="Q67" s="219"/>
      <c r="R67" s="219"/>
      <c r="S67" s="219"/>
      <c r="T67" s="219"/>
      <c r="U67" s="219"/>
      <c r="V67" s="219"/>
      <c r="W67" s="219"/>
      <c r="X67" s="219"/>
      <c r="Y67" s="220"/>
      <c r="Z67" s="212"/>
      <c r="AA67" s="212"/>
      <c r="AB67" s="212"/>
      <c r="AC67" s="212"/>
      <c r="AD67" s="212"/>
      <c r="AE67" s="218"/>
      <c r="AF67" s="219"/>
      <c r="AG67" s="219"/>
      <c r="AH67" s="219"/>
      <c r="AI67" s="219"/>
      <c r="AJ67" s="219"/>
      <c r="AK67" s="219"/>
      <c r="AL67" s="219"/>
      <c r="AM67" s="219"/>
      <c r="AN67" s="220"/>
      <c r="AO67" s="161"/>
      <c r="AP67" s="161"/>
      <c r="AQ67" s="161"/>
      <c r="AR67" s="161"/>
      <c r="AS67" s="161"/>
      <c r="AT67" s="161"/>
      <c r="AU67" s="161"/>
      <c r="AV67" s="161"/>
      <c r="AW67" s="161"/>
      <c r="AX67" s="161"/>
      <c r="AY67" s="161"/>
      <c r="AZ67" s="161"/>
      <c r="BA67" s="161"/>
      <c r="BB67" s="161"/>
      <c r="BC67" s="161"/>
      <c r="BD67" s="161"/>
      <c r="BE67" s="161"/>
      <c r="BF67" s="161"/>
      <c r="BG67" s="161"/>
      <c r="BH67" s="161"/>
      <c r="BI67" s="161"/>
      <c r="BJ67" s="161"/>
      <c r="BK67" s="161"/>
      <c r="BL67" s="161"/>
    </row>
    <row r="68" spans="1:64" ht="25.5" customHeight="1" x14ac:dyDescent="0.2">
      <c r="A68" s="141"/>
      <c r="B68" s="141"/>
      <c r="C68" s="141"/>
      <c r="D68" s="141"/>
      <c r="E68" s="141"/>
      <c r="F68" s="141"/>
      <c r="G68" s="142" t="s">
        <v>75</v>
      </c>
      <c r="H68" s="143"/>
      <c r="I68" s="143"/>
      <c r="J68" s="143"/>
      <c r="K68" s="143"/>
      <c r="L68" s="143"/>
      <c r="M68" s="143"/>
      <c r="N68" s="143"/>
      <c r="O68" s="143"/>
      <c r="P68" s="143"/>
      <c r="Q68" s="143"/>
      <c r="R68" s="143"/>
      <c r="S68" s="143"/>
      <c r="T68" s="143"/>
      <c r="U68" s="143"/>
      <c r="V68" s="143"/>
      <c r="W68" s="143"/>
      <c r="X68" s="143"/>
      <c r="Y68" s="144"/>
      <c r="Z68" s="145" t="s">
        <v>63</v>
      </c>
      <c r="AA68" s="145"/>
      <c r="AB68" s="145"/>
      <c r="AC68" s="145"/>
      <c r="AD68" s="145"/>
      <c r="AE68" s="142" t="s">
        <v>76</v>
      </c>
      <c r="AF68" s="143"/>
      <c r="AG68" s="143"/>
      <c r="AH68" s="143"/>
      <c r="AI68" s="143"/>
      <c r="AJ68" s="143"/>
      <c r="AK68" s="143"/>
      <c r="AL68" s="143"/>
      <c r="AM68" s="143"/>
      <c r="AN68" s="144"/>
      <c r="AO68" s="160">
        <v>442</v>
      </c>
      <c r="AP68" s="160"/>
      <c r="AQ68" s="160"/>
      <c r="AR68" s="160"/>
      <c r="AS68" s="160"/>
      <c r="AT68" s="160"/>
      <c r="AU68" s="160"/>
      <c r="AV68" s="160"/>
      <c r="AW68" s="160">
        <v>0</v>
      </c>
      <c r="AX68" s="160"/>
      <c r="AY68" s="160"/>
      <c r="AZ68" s="160"/>
      <c r="BA68" s="160"/>
      <c r="BB68" s="160"/>
      <c r="BC68" s="160"/>
      <c r="BD68" s="160"/>
      <c r="BE68" s="160">
        <f t="shared" ref="BE68:BE72" si="2">AO68+AW68</f>
        <v>442</v>
      </c>
      <c r="BF68" s="160"/>
      <c r="BG68" s="160"/>
      <c r="BH68" s="160"/>
      <c r="BI68" s="160"/>
      <c r="BJ68" s="160"/>
      <c r="BK68" s="160"/>
      <c r="BL68" s="160"/>
    </row>
    <row r="69" spans="1:64" ht="25.5" customHeight="1" x14ac:dyDescent="0.2">
      <c r="A69" s="141"/>
      <c r="B69" s="141"/>
      <c r="C69" s="141"/>
      <c r="D69" s="141"/>
      <c r="E69" s="141"/>
      <c r="F69" s="141"/>
      <c r="G69" s="142" t="s">
        <v>77</v>
      </c>
      <c r="H69" s="143"/>
      <c r="I69" s="143"/>
      <c r="J69" s="143"/>
      <c r="K69" s="143"/>
      <c r="L69" s="143"/>
      <c r="M69" s="143"/>
      <c r="N69" s="143"/>
      <c r="O69" s="143"/>
      <c r="P69" s="143"/>
      <c r="Q69" s="143"/>
      <c r="R69" s="143"/>
      <c r="S69" s="143"/>
      <c r="T69" s="143"/>
      <c r="U69" s="143"/>
      <c r="V69" s="143"/>
      <c r="W69" s="143"/>
      <c r="X69" s="143"/>
      <c r="Y69" s="144"/>
      <c r="Z69" s="145" t="s">
        <v>63</v>
      </c>
      <c r="AA69" s="145"/>
      <c r="AB69" s="145"/>
      <c r="AC69" s="145"/>
      <c r="AD69" s="145"/>
      <c r="AE69" s="142" t="s">
        <v>76</v>
      </c>
      <c r="AF69" s="143"/>
      <c r="AG69" s="143"/>
      <c r="AH69" s="143"/>
      <c r="AI69" s="143"/>
      <c r="AJ69" s="143"/>
      <c r="AK69" s="143"/>
      <c r="AL69" s="143"/>
      <c r="AM69" s="143"/>
      <c r="AN69" s="144"/>
      <c r="AO69" s="160">
        <v>179</v>
      </c>
      <c r="AP69" s="160"/>
      <c r="AQ69" s="160"/>
      <c r="AR69" s="160"/>
      <c r="AS69" s="160"/>
      <c r="AT69" s="160"/>
      <c r="AU69" s="160"/>
      <c r="AV69" s="160"/>
      <c r="AW69" s="160">
        <v>0</v>
      </c>
      <c r="AX69" s="160"/>
      <c r="AY69" s="160"/>
      <c r="AZ69" s="160"/>
      <c r="BA69" s="160"/>
      <c r="BB69" s="160"/>
      <c r="BC69" s="160"/>
      <c r="BD69" s="160"/>
      <c r="BE69" s="160">
        <f t="shared" si="2"/>
        <v>179</v>
      </c>
      <c r="BF69" s="160"/>
      <c r="BG69" s="160"/>
      <c r="BH69" s="160"/>
      <c r="BI69" s="160"/>
      <c r="BJ69" s="160"/>
      <c r="BK69" s="160"/>
      <c r="BL69" s="160"/>
    </row>
    <row r="70" spans="1:64" ht="12.75" customHeight="1" x14ac:dyDescent="0.2">
      <c r="A70" s="141"/>
      <c r="B70" s="141"/>
      <c r="C70" s="141"/>
      <c r="D70" s="141"/>
      <c r="E70" s="141"/>
      <c r="F70" s="141"/>
      <c r="G70" s="142" t="s">
        <v>78</v>
      </c>
      <c r="H70" s="143"/>
      <c r="I70" s="143"/>
      <c r="J70" s="143"/>
      <c r="K70" s="143"/>
      <c r="L70" s="143"/>
      <c r="M70" s="143"/>
      <c r="N70" s="143"/>
      <c r="O70" s="143"/>
      <c r="P70" s="143"/>
      <c r="Q70" s="143"/>
      <c r="R70" s="143"/>
      <c r="S70" s="143"/>
      <c r="T70" s="143"/>
      <c r="U70" s="143"/>
      <c r="V70" s="143"/>
      <c r="W70" s="143"/>
      <c r="X70" s="143"/>
      <c r="Y70" s="144"/>
      <c r="Z70" s="145" t="s">
        <v>67</v>
      </c>
      <c r="AA70" s="145"/>
      <c r="AB70" s="145"/>
      <c r="AC70" s="145"/>
      <c r="AD70" s="145"/>
      <c r="AE70" s="142" t="s">
        <v>76</v>
      </c>
      <c r="AF70" s="143"/>
      <c r="AG70" s="143"/>
      <c r="AH70" s="143"/>
      <c r="AI70" s="143"/>
      <c r="AJ70" s="143"/>
      <c r="AK70" s="143"/>
      <c r="AL70" s="143"/>
      <c r="AM70" s="143"/>
      <c r="AN70" s="144"/>
      <c r="AO70" s="160">
        <f>SUM(AO63/AO60)</f>
        <v>277088.09999999998</v>
      </c>
      <c r="AP70" s="160"/>
      <c r="AQ70" s="160"/>
      <c r="AR70" s="160"/>
      <c r="AS70" s="160"/>
      <c r="AT70" s="160"/>
      <c r="AU70" s="160"/>
      <c r="AV70" s="160"/>
      <c r="AW70" s="160">
        <v>0</v>
      </c>
      <c r="AX70" s="160"/>
      <c r="AY70" s="160"/>
      <c r="AZ70" s="160"/>
      <c r="BA70" s="160"/>
      <c r="BB70" s="160"/>
      <c r="BC70" s="160"/>
      <c r="BD70" s="160"/>
      <c r="BE70" s="160">
        <f t="shared" si="2"/>
        <v>277088.09999999998</v>
      </c>
      <c r="BF70" s="160"/>
      <c r="BG70" s="160"/>
      <c r="BH70" s="160"/>
      <c r="BI70" s="160"/>
      <c r="BJ70" s="160"/>
      <c r="BK70" s="160"/>
      <c r="BL70" s="160"/>
    </row>
    <row r="71" spans="1:64" ht="25.5" customHeight="1" x14ac:dyDescent="0.2">
      <c r="A71" s="141"/>
      <c r="B71" s="141"/>
      <c r="C71" s="141"/>
      <c r="D71" s="141"/>
      <c r="E71" s="141"/>
      <c r="F71" s="141"/>
      <c r="G71" s="142" t="s">
        <v>334</v>
      </c>
      <c r="H71" s="143"/>
      <c r="I71" s="143"/>
      <c r="J71" s="143"/>
      <c r="K71" s="143"/>
      <c r="L71" s="143"/>
      <c r="M71" s="143"/>
      <c r="N71" s="143"/>
      <c r="O71" s="143"/>
      <c r="P71" s="143"/>
      <c r="Q71" s="143"/>
      <c r="R71" s="143"/>
      <c r="S71" s="143"/>
      <c r="T71" s="143"/>
      <c r="U71" s="143"/>
      <c r="V71" s="143"/>
      <c r="W71" s="143"/>
      <c r="X71" s="143"/>
      <c r="Y71" s="144"/>
      <c r="Z71" s="145" t="s">
        <v>67</v>
      </c>
      <c r="AA71" s="145"/>
      <c r="AB71" s="145"/>
      <c r="AC71" s="145"/>
      <c r="AD71" s="145"/>
      <c r="AE71" s="142" t="s">
        <v>76</v>
      </c>
      <c r="AF71" s="143"/>
      <c r="AG71" s="143"/>
      <c r="AH71" s="143"/>
      <c r="AI71" s="143"/>
      <c r="AJ71" s="143"/>
      <c r="AK71" s="143"/>
      <c r="AL71" s="143"/>
      <c r="AM71" s="143"/>
      <c r="AN71" s="144"/>
      <c r="AO71" s="160">
        <v>1939617</v>
      </c>
      <c r="AP71" s="160"/>
      <c r="AQ71" s="160"/>
      <c r="AR71" s="160"/>
      <c r="AS71" s="160"/>
      <c r="AT71" s="160"/>
      <c r="AU71" s="160"/>
      <c r="AV71" s="160"/>
      <c r="AW71" s="160">
        <v>0</v>
      </c>
      <c r="AX71" s="160"/>
      <c r="AY71" s="160"/>
      <c r="AZ71" s="160"/>
      <c r="BA71" s="160"/>
      <c r="BB71" s="160"/>
      <c r="BC71" s="160"/>
      <c r="BD71" s="160"/>
      <c r="BE71" s="160">
        <f t="shared" si="2"/>
        <v>1939617</v>
      </c>
      <c r="BF71" s="160"/>
      <c r="BG71" s="160"/>
      <c r="BH71" s="160"/>
      <c r="BI71" s="160"/>
      <c r="BJ71" s="160"/>
      <c r="BK71" s="160"/>
      <c r="BL71" s="160"/>
    </row>
    <row r="72" spans="1:64" ht="12.75" customHeight="1" x14ac:dyDescent="0.2">
      <c r="A72" s="141"/>
      <c r="B72" s="141"/>
      <c r="C72" s="141"/>
      <c r="D72" s="141"/>
      <c r="E72" s="141"/>
      <c r="F72" s="141"/>
      <c r="G72" s="142" t="s">
        <v>335</v>
      </c>
      <c r="H72" s="143"/>
      <c r="I72" s="143"/>
      <c r="J72" s="143"/>
      <c r="K72" s="143"/>
      <c r="L72" s="143"/>
      <c r="M72" s="143"/>
      <c r="N72" s="143"/>
      <c r="O72" s="143"/>
      <c r="P72" s="143"/>
      <c r="Q72" s="143"/>
      <c r="R72" s="143"/>
      <c r="S72" s="143"/>
      <c r="T72" s="143"/>
      <c r="U72" s="143"/>
      <c r="V72" s="143"/>
      <c r="W72" s="143"/>
      <c r="X72" s="143"/>
      <c r="Y72" s="144"/>
      <c r="Z72" s="145" t="s">
        <v>67</v>
      </c>
      <c r="AA72" s="145"/>
      <c r="AB72" s="145"/>
      <c r="AC72" s="145"/>
      <c r="AD72" s="145"/>
      <c r="AE72" s="142" t="s">
        <v>76</v>
      </c>
      <c r="AF72" s="143"/>
      <c r="AG72" s="143"/>
      <c r="AH72" s="143"/>
      <c r="AI72" s="143"/>
      <c r="AJ72" s="143"/>
      <c r="AK72" s="143"/>
      <c r="AL72" s="143"/>
      <c r="AM72" s="143"/>
      <c r="AN72" s="144"/>
      <c r="AO72" s="160">
        <v>831264</v>
      </c>
      <c r="AP72" s="160"/>
      <c r="AQ72" s="160"/>
      <c r="AR72" s="160"/>
      <c r="AS72" s="160"/>
      <c r="AT72" s="160"/>
      <c r="AU72" s="160"/>
      <c r="AV72" s="160"/>
      <c r="AW72" s="160">
        <v>0</v>
      </c>
      <c r="AX72" s="160"/>
      <c r="AY72" s="160"/>
      <c r="AZ72" s="160"/>
      <c r="BA72" s="160"/>
      <c r="BB72" s="160"/>
      <c r="BC72" s="160"/>
      <c r="BD72" s="160"/>
      <c r="BE72" s="160">
        <f t="shared" si="2"/>
        <v>831264</v>
      </c>
      <c r="BF72" s="160"/>
      <c r="BG72" s="160"/>
      <c r="BH72" s="160"/>
      <c r="BI72" s="160"/>
      <c r="BJ72" s="160"/>
      <c r="BK72" s="160"/>
      <c r="BL72" s="160"/>
    </row>
    <row r="73" spans="1:64" s="61" customFormat="1" ht="12.75" customHeight="1" x14ac:dyDescent="0.2">
      <c r="A73" s="204">
        <v>4</v>
      </c>
      <c r="B73" s="204"/>
      <c r="C73" s="204"/>
      <c r="D73" s="204"/>
      <c r="E73" s="204"/>
      <c r="F73" s="204"/>
      <c r="G73" s="218" t="s">
        <v>79</v>
      </c>
      <c r="H73" s="219"/>
      <c r="I73" s="219"/>
      <c r="J73" s="219"/>
      <c r="K73" s="219"/>
      <c r="L73" s="219"/>
      <c r="M73" s="219"/>
      <c r="N73" s="219"/>
      <c r="O73" s="219"/>
      <c r="P73" s="219"/>
      <c r="Q73" s="219"/>
      <c r="R73" s="219"/>
      <c r="S73" s="219"/>
      <c r="T73" s="219"/>
      <c r="U73" s="219"/>
      <c r="V73" s="219"/>
      <c r="W73" s="219"/>
      <c r="X73" s="219"/>
      <c r="Y73" s="220"/>
      <c r="Z73" s="212"/>
      <c r="AA73" s="212"/>
      <c r="AB73" s="212"/>
      <c r="AC73" s="212"/>
      <c r="AD73" s="212"/>
      <c r="AE73" s="218"/>
      <c r="AF73" s="219"/>
      <c r="AG73" s="219"/>
      <c r="AH73" s="219"/>
      <c r="AI73" s="219"/>
      <c r="AJ73" s="219"/>
      <c r="AK73" s="219"/>
      <c r="AL73" s="219"/>
      <c r="AM73" s="219"/>
      <c r="AN73" s="220"/>
      <c r="AO73" s="161"/>
      <c r="AP73" s="161"/>
      <c r="AQ73" s="161"/>
      <c r="AR73" s="161"/>
      <c r="AS73" s="161"/>
      <c r="AT73" s="161"/>
      <c r="AU73" s="161"/>
      <c r="AV73" s="161"/>
      <c r="AW73" s="161"/>
      <c r="AX73" s="161"/>
      <c r="AY73" s="161"/>
      <c r="AZ73" s="161"/>
      <c r="BA73" s="161"/>
      <c r="BB73" s="161"/>
      <c r="BC73" s="161"/>
      <c r="BD73" s="161"/>
      <c r="BE73" s="161"/>
      <c r="BF73" s="161"/>
      <c r="BG73" s="161"/>
      <c r="BH73" s="161"/>
      <c r="BI73" s="161"/>
      <c r="BJ73" s="161"/>
      <c r="BK73" s="161"/>
      <c r="BL73" s="161"/>
    </row>
    <row r="74" spans="1:64" ht="25.5" customHeight="1" x14ac:dyDescent="0.2">
      <c r="A74" s="141"/>
      <c r="B74" s="141"/>
      <c r="C74" s="141"/>
      <c r="D74" s="141"/>
      <c r="E74" s="141"/>
      <c r="F74" s="141"/>
      <c r="G74" s="142" t="s">
        <v>80</v>
      </c>
      <c r="H74" s="143"/>
      <c r="I74" s="143"/>
      <c r="J74" s="143"/>
      <c r="K74" s="143"/>
      <c r="L74" s="143"/>
      <c r="M74" s="143"/>
      <c r="N74" s="143"/>
      <c r="O74" s="143"/>
      <c r="P74" s="143"/>
      <c r="Q74" s="143"/>
      <c r="R74" s="143"/>
      <c r="S74" s="143"/>
      <c r="T74" s="143"/>
      <c r="U74" s="143"/>
      <c r="V74" s="143"/>
      <c r="W74" s="143"/>
      <c r="X74" s="143"/>
      <c r="Y74" s="144"/>
      <c r="Z74" s="145" t="s">
        <v>81</v>
      </c>
      <c r="AA74" s="145"/>
      <c r="AB74" s="145"/>
      <c r="AC74" s="145"/>
      <c r="AD74" s="145"/>
      <c r="AE74" s="142" t="s">
        <v>76</v>
      </c>
      <c r="AF74" s="143"/>
      <c r="AG74" s="143"/>
      <c r="AH74" s="143"/>
      <c r="AI74" s="143"/>
      <c r="AJ74" s="143"/>
      <c r="AK74" s="143"/>
      <c r="AL74" s="143"/>
      <c r="AM74" s="143"/>
      <c r="AN74" s="144"/>
      <c r="AO74" s="160">
        <v>100</v>
      </c>
      <c r="AP74" s="160"/>
      <c r="AQ74" s="160"/>
      <c r="AR74" s="160"/>
      <c r="AS74" s="160"/>
      <c r="AT74" s="160"/>
      <c r="AU74" s="160"/>
      <c r="AV74" s="160"/>
      <c r="AW74" s="160">
        <v>0</v>
      </c>
      <c r="AX74" s="160"/>
      <c r="AY74" s="160"/>
      <c r="AZ74" s="160"/>
      <c r="BA74" s="160"/>
      <c r="BB74" s="160"/>
      <c r="BC74" s="160"/>
      <c r="BD74" s="160"/>
      <c r="BE74" s="160">
        <f t="shared" ref="BE74:BE76" si="3">AO74+AW74</f>
        <v>100</v>
      </c>
      <c r="BF74" s="160"/>
      <c r="BG74" s="160"/>
      <c r="BH74" s="160"/>
      <c r="BI74" s="160"/>
      <c r="BJ74" s="160"/>
      <c r="BK74" s="160"/>
      <c r="BL74" s="160"/>
    </row>
    <row r="75" spans="1:64" ht="25.5" customHeight="1" x14ac:dyDescent="0.2">
      <c r="A75" s="141"/>
      <c r="B75" s="141"/>
      <c r="C75" s="141"/>
      <c r="D75" s="141"/>
      <c r="E75" s="141"/>
      <c r="F75" s="141"/>
      <c r="G75" s="142" t="s">
        <v>336</v>
      </c>
      <c r="H75" s="143"/>
      <c r="I75" s="143"/>
      <c r="J75" s="143"/>
      <c r="K75" s="143"/>
      <c r="L75" s="143"/>
      <c r="M75" s="143"/>
      <c r="N75" s="143"/>
      <c r="O75" s="143"/>
      <c r="P75" s="143"/>
      <c r="Q75" s="143"/>
      <c r="R75" s="143"/>
      <c r="S75" s="143"/>
      <c r="T75" s="143"/>
      <c r="U75" s="143"/>
      <c r="V75" s="143"/>
      <c r="W75" s="143"/>
      <c r="X75" s="143"/>
      <c r="Y75" s="144"/>
      <c r="Z75" s="145" t="s">
        <v>81</v>
      </c>
      <c r="AA75" s="145"/>
      <c r="AB75" s="145"/>
      <c r="AC75" s="145"/>
      <c r="AD75" s="145"/>
      <c r="AE75" s="142" t="s">
        <v>76</v>
      </c>
      <c r="AF75" s="143"/>
      <c r="AG75" s="143"/>
      <c r="AH75" s="143"/>
      <c r="AI75" s="143"/>
      <c r="AJ75" s="143"/>
      <c r="AK75" s="143"/>
      <c r="AL75" s="143"/>
      <c r="AM75" s="143"/>
      <c r="AN75" s="144"/>
      <c r="AO75" s="160">
        <v>70</v>
      </c>
      <c r="AP75" s="160"/>
      <c r="AQ75" s="160"/>
      <c r="AR75" s="160"/>
      <c r="AS75" s="160"/>
      <c r="AT75" s="160"/>
      <c r="AU75" s="160"/>
      <c r="AV75" s="160"/>
      <c r="AW75" s="160">
        <v>0</v>
      </c>
      <c r="AX75" s="160"/>
      <c r="AY75" s="160"/>
      <c r="AZ75" s="160"/>
      <c r="BA75" s="160"/>
      <c r="BB75" s="160"/>
      <c r="BC75" s="160"/>
      <c r="BD75" s="160"/>
      <c r="BE75" s="160">
        <f t="shared" si="3"/>
        <v>70</v>
      </c>
      <c r="BF75" s="160"/>
      <c r="BG75" s="160"/>
      <c r="BH75" s="160"/>
      <c r="BI75" s="160"/>
      <c r="BJ75" s="160"/>
      <c r="BK75" s="160"/>
      <c r="BL75" s="160"/>
    </row>
    <row r="76" spans="1:64" ht="25.5" customHeight="1" x14ac:dyDescent="0.2">
      <c r="A76" s="141"/>
      <c r="B76" s="141"/>
      <c r="C76" s="141"/>
      <c r="D76" s="141"/>
      <c r="E76" s="141"/>
      <c r="F76" s="141"/>
      <c r="G76" s="142" t="s">
        <v>337</v>
      </c>
      <c r="H76" s="143"/>
      <c r="I76" s="143"/>
      <c r="J76" s="143"/>
      <c r="K76" s="143"/>
      <c r="L76" s="143"/>
      <c r="M76" s="143"/>
      <c r="N76" s="143"/>
      <c r="O76" s="143"/>
      <c r="P76" s="143"/>
      <c r="Q76" s="143"/>
      <c r="R76" s="143"/>
      <c r="S76" s="143"/>
      <c r="T76" s="143"/>
      <c r="U76" s="143"/>
      <c r="V76" s="143"/>
      <c r="W76" s="143"/>
      <c r="X76" s="143"/>
      <c r="Y76" s="144"/>
      <c r="Z76" s="145" t="s">
        <v>81</v>
      </c>
      <c r="AA76" s="145"/>
      <c r="AB76" s="145"/>
      <c r="AC76" s="145"/>
      <c r="AD76" s="145"/>
      <c r="AE76" s="142" t="s">
        <v>76</v>
      </c>
      <c r="AF76" s="143"/>
      <c r="AG76" s="143"/>
      <c r="AH76" s="143"/>
      <c r="AI76" s="143"/>
      <c r="AJ76" s="143"/>
      <c r="AK76" s="143"/>
      <c r="AL76" s="143"/>
      <c r="AM76" s="143"/>
      <c r="AN76" s="144"/>
      <c r="AO76" s="160">
        <v>30</v>
      </c>
      <c r="AP76" s="160"/>
      <c r="AQ76" s="160"/>
      <c r="AR76" s="160"/>
      <c r="AS76" s="160"/>
      <c r="AT76" s="160"/>
      <c r="AU76" s="160"/>
      <c r="AV76" s="160"/>
      <c r="AW76" s="160">
        <v>0</v>
      </c>
      <c r="AX76" s="160"/>
      <c r="AY76" s="160"/>
      <c r="AZ76" s="160"/>
      <c r="BA76" s="160"/>
      <c r="BB76" s="160"/>
      <c r="BC76" s="160"/>
      <c r="BD76" s="160"/>
      <c r="BE76" s="160">
        <f t="shared" si="3"/>
        <v>30</v>
      </c>
      <c r="BF76" s="160"/>
      <c r="BG76" s="160"/>
      <c r="BH76" s="160"/>
      <c r="BI76" s="160"/>
      <c r="BJ76" s="160"/>
      <c r="BK76" s="160"/>
      <c r="BL76" s="160"/>
    </row>
    <row r="77" spans="1:64" x14ac:dyDescent="0.2">
      <c r="AO77" s="71"/>
      <c r="AP77" s="71"/>
      <c r="AQ77" s="71"/>
      <c r="AR77" s="71"/>
      <c r="AS77" s="71"/>
      <c r="AT77" s="71"/>
      <c r="AU77" s="71"/>
      <c r="AV77" s="71"/>
      <c r="AW77" s="71"/>
      <c r="AX77" s="71"/>
      <c r="AY77" s="71"/>
      <c r="AZ77" s="71"/>
      <c r="BA77" s="71"/>
      <c r="BB77" s="71"/>
      <c r="BC77" s="71"/>
      <c r="BD77" s="71"/>
      <c r="BE77" s="71"/>
      <c r="BF77" s="71"/>
      <c r="BG77" s="71"/>
      <c r="BH77" s="71"/>
      <c r="BI77" s="71"/>
      <c r="BJ77" s="71"/>
      <c r="BK77" s="71"/>
      <c r="BL77" s="71"/>
    </row>
    <row r="79" spans="1:64" ht="16.5" customHeight="1" x14ac:dyDescent="0.2">
      <c r="A79" s="225" t="s">
        <v>86</v>
      </c>
      <c r="B79" s="226"/>
      <c r="C79" s="226"/>
      <c r="D79" s="226"/>
      <c r="E79" s="226"/>
      <c r="F79" s="226"/>
      <c r="G79" s="226"/>
      <c r="H79" s="226"/>
      <c r="I79" s="226"/>
      <c r="J79" s="226"/>
      <c r="K79" s="226"/>
      <c r="L79" s="226"/>
      <c r="M79" s="226"/>
      <c r="N79" s="226"/>
      <c r="O79" s="226"/>
      <c r="P79" s="226"/>
      <c r="Q79" s="226"/>
      <c r="R79" s="226"/>
      <c r="S79" s="226"/>
      <c r="T79" s="226"/>
      <c r="U79" s="226"/>
      <c r="V79" s="226"/>
      <c r="W79" s="227"/>
      <c r="X79" s="227"/>
      <c r="Y79" s="227"/>
      <c r="Z79" s="227"/>
      <c r="AA79" s="227"/>
      <c r="AB79" s="227"/>
      <c r="AC79" s="227"/>
      <c r="AD79" s="227"/>
      <c r="AE79" s="227"/>
      <c r="AF79" s="227"/>
      <c r="AG79" s="227"/>
      <c r="AH79" s="227"/>
      <c r="AI79" s="227"/>
      <c r="AJ79" s="227"/>
      <c r="AK79" s="227"/>
      <c r="AL79" s="227"/>
      <c r="AM79" s="227"/>
      <c r="AN79" s="64"/>
      <c r="AO79" s="164" t="s">
        <v>299</v>
      </c>
      <c r="AP79" s="165"/>
      <c r="AQ79" s="165"/>
      <c r="AR79" s="165"/>
      <c r="AS79" s="165"/>
      <c r="AT79" s="165"/>
      <c r="AU79" s="165"/>
      <c r="AV79" s="165"/>
      <c r="AW79" s="165"/>
      <c r="AX79" s="165"/>
      <c r="AY79" s="165"/>
      <c r="AZ79" s="165"/>
      <c r="BA79" s="165"/>
      <c r="BB79" s="165"/>
      <c r="BC79" s="165"/>
      <c r="BD79" s="165"/>
      <c r="BE79" s="165"/>
      <c r="BF79" s="165"/>
      <c r="BG79" s="165"/>
    </row>
    <row r="80" spans="1:64" x14ac:dyDescent="0.2">
      <c r="W80" s="228" t="s">
        <v>5</v>
      </c>
      <c r="X80" s="228"/>
      <c r="Y80" s="228"/>
      <c r="Z80" s="228"/>
      <c r="AA80" s="228"/>
      <c r="AB80" s="228"/>
      <c r="AC80" s="228"/>
      <c r="AD80" s="228"/>
      <c r="AE80" s="228"/>
      <c r="AF80" s="228"/>
      <c r="AG80" s="228"/>
      <c r="AH80" s="228"/>
      <c r="AI80" s="228"/>
      <c r="AJ80" s="228"/>
      <c r="AK80" s="228"/>
      <c r="AL80" s="228"/>
      <c r="AM80" s="228"/>
      <c r="AO80" s="228" t="s">
        <v>46</v>
      </c>
      <c r="AP80" s="228"/>
      <c r="AQ80" s="228"/>
      <c r="AR80" s="228"/>
      <c r="AS80" s="228"/>
      <c r="AT80" s="228"/>
      <c r="AU80" s="228"/>
      <c r="AV80" s="228"/>
      <c r="AW80" s="228"/>
      <c r="AX80" s="228"/>
      <c r="AY80" s="228"/>
      <c r="AZ80" s="228"/>
      <c r="BA80" s="228"/>
      <c r="BB80" s="228"/>
      <c r="BC80" s="228"/>
      <c r="BD80" s="228"/>
      <c r="BE80" s="228"/>
      <c r="BF80" s="228"/>
      <c r="BG80" s="228"/>
    </row>
    <row r="81" spans="1:59" ht="15.75" customHeight="1" x14ac:dyDescent="0.2">
      <c r="A81" s="229" t="s">
        <v>3</v>
      </c>
      <c r="B81" s="229"/>
      <c r="C81" s="229"/>
      <c r="D81" s="229"/>
      <c r="E81" s="229"/>
      <c r="F81" s="229"/>
    </row>
    <row r="82" spans="1:59" ht="13.15" customHeight="1" x14ac:dyDescent="0.2">
      <c r="A82" s="172" t="s">
        <v>85</v>
      </c>
      <c r="B82" s="165"/>
      <c r="C82" s="165"/>
      <c r="D82" s="165"/>
      <c r="E82" s="165"/>
      <c r="F82" s="165"/>
      <c r="G82" s="165"/>
      <c r="H82" s="165"/>
      <c r="I82" s="165"/>
      <c r="J82" s="165"/>
      <c r="K82" s="165"/>
      <c r="L82" s="165"/>
      <c r="M82" s="165"/>
      <c r="N82" s="165"/>
      <c r="O82" s="165"/>
      <c r="P82" s="165"/>
      <c r="Q82" s="165"/>
      <c r="R82" s="165"/>
      <c r="S82" s="165"/>
      <c r="T82" s="165"/>
      <c r="U82" s="165"/>
      <c r="V82" s="165"/>
      <c r="W82" s="165"/>
      <c r="X82" s="165"/>
      <c r="Y82" s="165"/>
      <c r="Z82" s="165"/>
      <c r="AA82" s="165"/>
      <c r="AB82" s="165"/>
      <c r="AC82" s="165"/>
      <c r="AD82" s="165"/>
      <c r="AE82" s="165"/>
      <c r="AF82" s="165"/>
      <c r="AG82" s="165"/>
      <c r="AH82" s="165"/>
      <c r="AI82" s="165"/>
      <c r="AJ82" s="165"/>
      <c r="AK82" s="165"/>
      <c r="AL82" s="165"/>
      <c r="AM82" s="165"/>
      <c r="AN82" s="165"/>
      <c r="AO82" s="165"/>
      <c r="AP82" s="165"/>
      <c r="AQ82" s="165"/>
      <c r="AR82" s="165"/>
      <c r="AS82" s="165"/>
    </row>
    <row r="83" spans="1:59" x14ac:dyDescent="0.2">
      <c r="A83" s="232" t="s">
        <v>42</v>
      </c>
      <c r="B83" s="232"/>
      <c r="C83" s="232"/>
      <c r="D83" s="232"/>
      <c r="E83" s="232"/>
      <c r="F83" s="232"/>
      <c r="G83" s="232"/>
      <c r="H83" s="232"/>
      <c r="I83" s="232"/>
      <c r="J83" s="232"/>
      <c r="K83" s="232"/>
      <c r="L83" s="232"/>
      <c r="M83" s="232"/>
      <c r="N83" s="232"/>
      <c r="O83" s="232"/>
      <c r="P83" s="232"/>
      <c r="Q83" s="232"/>
      <c r="R83" s="232"/>
      <c r="S83" s="232"/>
      <c r="T83" s="232"/>
      <c r="U83" s="232"/>
      <c r="V83" s="232"/>
      <c r="W83" s="232"/>
      <c r="X83" s="232"/>
      <c r="Y83" s="232"/>
      <c r="Z83" s="232"/>
      <c r="AA83" s="232"/>
      <c r="AB83" s="232"/>
      <c r="AC83" s="232"/>
      <c r="AD83" s="232"/>
      <c r="AE83" s="232"/>
      <c r="AF83" s="232"/>
      <c r="AG83" s="232"/>
      <c r="AH83" s="232"/>
      <c r="AI83" s="232"/>
      <c r="AJ83" s="232"/>
      <c r="AK83" s="232"/>
      <c r="AL83" s="232"/>
      <c r="AM83" s="232"/>
      <c r="AN83" s="232"/>
      <c r="AO83" s="232"/>
      <c r="AP83" s="232"/>
      <c r="AQ83" s="232"/>
      <c r="AR83" s="232"/>
      <c r="AS83" s="232"/>
    </row>
    <row r="84" spans="1:59" ht="10.5" customHeight="1" x14ac:dyDescent="0.2">
      <c r="A84" s="38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38"/>
      <c r="AR84" s="38"/>
      <c r="AS84" s="38"/>
    </row>
    <row r="85" spans="1:59" ht="15.75" customHeight="1" x14ac:dyDescent="0.2">
      <c r="A85" s="225" t="s">
        <v>87</v>
      </c>
      <c r="B85" s="226"/>
      <c r="C85" s="226"/>
      <c r="D85" s="226"/>
      <c r="E85" s="226"/>
      <c r="F85" s="226"/>
      <c r="G85" s="226"/>
      <c r="H85" s="226"/>
      <c r="I85" s="226"/>
      <c r="J85" s="226"/>
      <c r="K85" s="226"/>
      <c r="L85" s="226"/>
      <c r="M85" s="226"/>
      <c r="N85" s="226"/>
      <c r="O85" s="226"/>
      <c r="P85" s="226"/>
      <c r="Q85" s="226"/>
      <c r="R85" s="226"/>
      <c r="S85" s="226"/>
      <c r="T85" s="226"/>
      <c r="U85" s="226"/>
      <c r="V85" s="226"/>
      <c r="W85" s="65"/>
      <c r="X85" s="65"/>
      <c r="Y85" s="65"/>
      <c r="Z85" s="65"/>
      <c r="AA85" s="65"/>
      <c r="AB85" s="65"/>
      <c r="AC85" s="65"/>
      <c r="AD85" s="65"/>
      <c r="AE85" s="65"/>
      <c r="AF85" s="65"/>
      <c r="AG85" s="65"/>
      <c r="AH85" s="65"/>
      <c r="AI85" s="65"/>
      <c r="AJ85" s="65"/>
      <c r="AK85" s="65"/>
      <c r="AL85" s="65"/>
      <c r="AM85" s="65"/>
      <c r="AN85" s="64"/>
      <c r="AO85" s="66"/>
      <c r="AP85" s="67"/>
      <c r="AQ85" s="67"/>
      <c r="AR85" s="67"/>
      <c r="AS85" s="67"/>
      <c r="AT85" s="67"/>
      <c r="AU85" s="67"/>
      <c r="AV85" s="67"/>
      <c r="AW85" s="67"/>
      <c r="AX85" s="67"/>
      <c r="AY85" s="67"/>
      <c r="AZ85" s="67"/>
      <c r="BA85" s="67"/>
      <c r="BB85" s="67"/>
      <c r="BC85" s="67"/>
      <c r="BD85" s="67"/>
      <c r="BE85" s="67"/>
      <c r="BF85" s="67"/>
      <c r="BG85" s="67"/>
    </row>
    <row r="86" spans="1:59" ht="15.75" customHeight="1" x14ac:dyDescent="0.2">
      <c r="A86" s="225" t="s">
        <v>291</v>
      </c>
      <c r="B86" s="225"/>
      <c r="C86" s="225"/>
      <c r="D86" s="225"/>
      <c r="E86" s="225"/>
      <c r="F86" s="225"/>
      <c r="G86" s="225"/>
      <c r="H86" s="225"/>
      <c r="I86" s="225"/>
      <c r="J86" s="225"/>
      <c r="K86" s="225"/>
      <c r="L86" s="225"/>
      <c r="M86" s="225"/>
      <c r="N86" s="225"/>
      <c r="O86" s="225"/>
      <c r="P86" s="225"/>
      <c r="Q86" s="225"/>
      <c r="R86" s="225"/>
      <c r="S86" s="225"/>
      <c r="T86" s="225"/>
      <c r="U86" s="225"/>
      <c r="V86" s="225"/>
      <c r="W86" s="227"/>
      <c r="X86" s="227"/>
      <c r="Y86" s="227"/>
      <c r="Z86" s="227"/>
      <c r="AA86" s="227"/>
      <c r="AB86" s="227"/>
      <c r="AC86" s="227"/>
      <c r="AD86" s="227"/>
      <c r="AE86" s="227"/>
      <c r="AF86" s="227"/>
      <c r="AG86" s="227"/>
      <c r="AH86" s="227"/>
      <c r="AI86" s="227"/>
      <c r="AJ86" s="227"/>
      <c r="AK86" s="227"/>
      <c r="AL86" s="227"/>
      <c r="AM86" s="227"/>
      <c r="AN86" s="64"/>
      <c r="AO86" s="164" t="s">
        <v>300</v>
      </c>
      <c r="AP86" s="165"/>
      <c r="AQ86" s="165"/>
      <c r="AR86" s="165"/>
      <c r="AS86" s="165"/>
      <c r="AT86" s="165"/>
      <c r="AU86" s="165"/>
      <c r="AV86" s="165"/>
      <c r="AW86" s="165"/>
      <c r="AX86" s="165"/>
      <c r="AY86" s="165"/>
      <c r="AZ86" s="165"/>
      <c r="BA86" s="165"/>
      <c r="BB86" s="165"/>
      <c r="BC86" s="165"/>
      <c r="BD86" s="165"/>
      <c r="BE86" s="165"/>
      <c r="BF86" s="165"/>
      <c r="BG86" s="165"/>
    </row>
    <row r="87" spans="1:59" x14ac:dyDescent="0.2">
      <c r="W87" s="228" t="s">
        <v>5</v>
      </c>
      <c r="X87" s="228"/>
      <c r="Y87" s="228"/>
      <c r="Z87" s="228"/>
      <c r="AA87" s="228"/>
      <c r="AB87" s="228"/>
      <c r="AC87" s="228"/>
      <c r="AD87" s="228"/>
      <c r="AE87" s="228"/>
      <c r="AF87" s="228"/>
      <c r="AG87" s="228"/>
      <c r="AH87" s="228"/>
      <c r="AI87" s="228"/>
      <c r="AJ87" s="228"/>
      <c r="AK87" s="228"/>
      <c r="AL87" s="228"/>
      <c r="AM87" s="228"/>
      <c r="AO87" s="228" t="s">
        <v>46</v>
      </c>
      <c r="AP87" s="228"/>
      <c r="AQ87" s="228"/>
      <c r="AR87" s="228"/>
      <c r="AS87" s="228"/>
      <c r="AT87" s="228"/>
      <c r="AU87" s="228"/>
      <c r="AV87" s="228"/>
      <c r="AW87" s="228"/>
      <c r="AX87" s="228"/>
      <c r="AY87" s="228"/>
      <c r="AZ87" s="228"/>
      <c r="BA87" s="228"/>
      <c r="BB87" s="228"/>
      <c r="BC87" s="228"/>
      <c r="BD87" s="228"/>
      <c r="BE87" s="228"/>
      <c r="BF87" s="228"/>
      <c r="BG87" s="228"/>
    </row>
    <row r="88" spans="1:59" x14ac:dyDescent="0.2">
      <c r="A88" s="231"/>
      <c r="B88" s="231"/>
      <c r="C88" s="231"/>
      <c r="D88" s="231"/>
      <c r="E88" s="231"/>
      <c r="F88" s="231"/>
      <c r="G88" s="231"/>
      <c r="H88" s="231"/>
      <c r="AO88" s="84"/>
      <c r="AP88" s="84"/>
      <c r="AQ88" s="84"/>
      <c r="AR88" s="84"/>
      <c r="AS88" s="84"/>
      <c r="AT88" s="84"/>
      <c r="AU88" s="84"/>
      <c r="AV88" s="84"/>
      <c r="AW88" s="84"/>
      <c r="AX88" s="84"/>
      <c r="AY88" s="84"/>
      <c r="AZ88" s="84"/>
      <c r="BA88" s="84"/>
      <c r="BB88" s="84"/>
      <c r="BC88" s="84"/>
      <c r="BD88" s="84"/>
      <c r="BE88" s="84"/>
      <c r="BF88" s="84"/>
      <c r="BG88" s="84"/>
    </row>
    <row r="89" spans="1:59" x14ac:dyDescent="0.2">
      <c r="A89" s="228" t="s">
        <v>40</v>
      </c>
      <c r="B89" s="228"/>
      <c r="C89" s="228"/>
      <c r="D89" s="228"/>
      <c r="E89" s="228"/>
      <c r="F89" s="228"/>
      <c r="G89" s="228"/>
      <c r="H89" s="228"/>
      <c r="I89" s="84"/>
      <c r="J89" s="84"/>
      <c r="K89" s="84"/>
      <c r="L89" s="84"/>
      <c r="M89" s="84"/>
      <c r="N89" s="84"/>
      <c r="O89" s="84"/>
      <c r="P89" s="84"/>
      <c r="Q89" s="84"/>
    </row>
    <row r="90" spans="1:59" x14ac:dyDescent="0.2">
      <c r="A90" s="68" t="s">
        <v>41</v>
      </c>
    </row>
  </sheetData>
  <mergeCells count="254">
    <mergeCell ref="W87:AM87"/>
    <mergeCell ref="AO87:BG87"/>
    <mergeCell ref="A88:H88"/>
    <mergeCell ref="A89:H89"/>
    <mergeCell ref="W80:AM80"/>
    <mergeCell ref="AO80:BG80"/>
    <mergeCell ref="A81:F81"/>
    <mergeCell ref="A82:AS82"/>
    <mergeCell ref="A83:AS83"/>
    <mergeCell ref="A85:V85"/>
    <mergeCell ref="A86:V86"/>
    <mergeCell ref="W86:AM86"/>
    <mergeCell ref="AO86:BG86"/>
    <mergeCell ref="A76:F76"/>
    <mergeCell ref="G76:Y76"/>
    <mergeCell ref="Z76:AD76"/>
    <mergeCell ref="AE76:AN76"/>
    <mergeCell ref="AO76:AV76"/>
    <mergeCell ref="AW76:BD76"/>
    <mergeCell ref="BE76:BL76"/>
    <mergeCell ref="A79:V79"/>
    <mergeCell ref="W79:AM79"/>
    <mergeCell ref="AO79:BG79"/>
    <mergeCell ref="A74:F74"/>
    <mergeCell ref="G74:Y74"/>
    <mergeCell ref="Z74:AD74"/>
    <mergeCell ref="AE74:AN74"/>
    <mergeCell ref="AO74:AV74"/>
    <mergeCell ref="AW74:BD74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2:F72"/>
    <mergeCell ref="G72:Y72"/>
    <mergeCell ref="Z72:AD72"/>
    <mergeCell ref="AE72:AN72"/>
    <mergeCell ref="AO72:AV72"/>
    <mergeCell ref="AW72:BD72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0:F70"/>
    <mergeCell ref="G70:Y70"/>
    <mergeCell ref="Z70:AD70"/>
    <mergeCell ref="AE70:AN70"/>
    <mergeCell ref="AO70:AV70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68:F68"/>
    <mergeCell ref="G68:Y68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6:F66"/>
    <mergeCell ref="G66:Y66"/>
    <mergeCell ref="Z66:AD66"/>
    <mergeCell ref="AE66:AN66"/>
    <mergeCell ref="AO66:AV66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4:F64"/>
    <mergeCell ref="G64:Y64"/>
    <mergeCell ref="Z64:AD64"/>
    <mergeCell ref="AE64:AN64"/>
    <mergeCell ref="AO64:AV64"/>
    <mergeCell ref="AW64:BD64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2:F62"/>
    <mergeCell ref="G62:Y62"/>
    <mergeCell ref="Z62:AD62"/>
    <mergeCell ref="AE62:AN62"/>
    <mergeCell ref="AO62:AV62"/>
    <mergeCell ref="AW62:BD62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0:F60"/>
    <mergeCell ref="G60:Y60"/>
    <mergeCell ref="Z60:AD60"/>
    <mergeCell ref="AE60:AN60"/>
    <mergeCell ref="AO60:AV60"/>
    <mergeCell ref="AW60:BD60"/>
    <mergeCell ref="BE60:BL60"/>
    <mergeCell ref="A61:F61"/>
    <mergeCell ref="G61:Y61"/>
    <mergeCell ref="Z61:AD61"/>
    <mergeCell ref="AE61:AN61"/>
    <mergeCell ref="AO61:AV61"/>
    <mergeCell ref="AW61:BD61"/>
    <mergeCell ref="BE61:BL61"/>
    <mergeCell ref="A58:F58"/>
    <mergeCell ref="G58:Y58"/>
    <mergeCell ref="Z58:AD58"/>
    <mergeCell ref="AE58:AN58"/>
    <mergeCell ref="AO58:AV58"/>
    <mergeCell ref="AW58:BD58"/>
    <mergeCell ref="BE58:BL58"/>
    <mergeCell ref="A59:F59"/>
    <mergeCell ref="G59:Y59"/>
    <mergeCell ref="Z59:AD59"/>
    <mergeCell ref="AE59:AN59"/>
    <mergeCell ref="AO59:AV59"/>
    <mergeCell ref="AW59:BD59"/>
    <mergeCell ref="BE59:BL59"/>
    <mergeCell ref="A54:C54"/>
    <mergeCell ref="D54:AA54"/>
    <mergeCell ref="AB54:AI54"/>
    <mergeCell ref="AJ54:AQ54"/>
    <mergeCell ref="AR54:AY54"/>
    <mergeCell ref="A56:BL56"/>
    <mergeCell ref="A57:F57"/>
    <mergeCell ref="G57:Y57"/>
    <mergeCell ref="Z57:AD57"/>
    <mergeCell ref="AE57:AN57"/>
    <mergeCell ref="AO57:AV57"/>
    <mergeCell ref="AW57:BD57"/>
    <mergeCell ref="BE57:BL57"/>
    <mergeCell ref="A49:BL49"/>
    <mergeCell ref="A50:AY50"/>
    <mergeCell ref="A51:C52"/>
    <mergeCell ref="D51:AA52"/>
    <mergeCell ref="AB51:AI52"/>
    <mergeCell ref="AJ51:AQ52"/>
    <mergeCell ref="AR51:AY52"/>
    <mergeCell ref="A53:C53"/>
    <mergeCell ref="D53:AA53"/>
    <mergeCell ref="AB53:AI53"/>
    <mergeCell ref="AJ53:AQ53"/>
    <mergeCell ref="AR53:AY53"/>
    <mergeCell ref="A46:C46"/>
    <mergeCell ref="D46:AB46"/>
    <mergeCell ref="AC46:AJ46"/>
    <mergeCell ref="AK46:AR46"/>
    <mergeCell ref="AS46:AZ46"/>
    <mergeCell ref="A47:C47"/>
    <mergeCell ref="D47:AB47"/>
    <mergeCell ref="AC47:AJ47"/>
    <mergeCell ref="AK47:AR47"/>
    <mergeCell ref="AS47:AZ47"/>
    <mergeCell ref="A42:AZ42"/>
    <mergeCell ref="A43:C44"/>
    <mergeCell ref="D43:AB44"/>
    <mergeCell ref="AC43:AJ44"/>
    <mergeCell ref="AK43:AR44"/>
    <mergeCell ref="AS43:AZ44"/>
    <mergeCell ref="A45:C45"/>
    <mergeCell ref="D45:AB45"/>
    <mergeCell ref="AC45:AJ45"/>
    <mergeCell ref="AK45:AR45"/>
    <mergeCell ref="AS45:AZ45"/>
    <mergeCell ref="A34:BL34"/>
    <mergeCell ref="A36:BL36"/>
    <mergeCell ref="A37:F37"/>
    <mergeCell ref="G37:BL37"/>
    <mergeCell ref="A38:F38"/>
    <mergeCell ref="G38:BL38"/>
    <mergeCell ref="A39:F39"/>
    <mergeCell ref="G39:BL39"/>
    <mergeCell ref="A41:AZ41"/>
    <mergeCell ref="A26:BL26"/>
    <mergeCell ref="A28:BL28"/>
    <mergeCell ref="A29:F29"/>
    <mergeCell ref="G29:BL29"/>
    <mergeCell ref="A30:F30"/>
    <mergeCell ref="G30:BL30"/>
    <mergeCell ref="A31:F31"/>
    <mergeCell ref="G31:BL31"/>
    <mergeCell ref="A33:BL33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25:BL25"/>
    <mergeCell ref="B17:L17"/>
    <mergeCell ref="N17:AS17"/>
    <mergeCell ref="AU17:BB17"/>
    <mergeCell ref="B19:L19"/>
    <mergeCell ref="N19:Y19"/>
    <mergeCell ref="AA19:AI19"/>
    <mergeCell ref="AK19:BC19"/>
    <mergeCell ref="BE19:BL19"/>
    <mergeCell ref="B20:L20"/>
    <mergeCell ref="N20:Y20"/>
    <mergeCell ref="AA20:AI20"/>
    <mergeCell ref="AK20:BC20"/>
    <mergeCell ref="BE20:BL20"/>
    <mergeCell ref="A11:BL11"/>
    <mergeCell ref="B13:L13"/>
    <mergeCell ref="N13:AS13"/>
    <mergeCell ref="AU13:BB13"/>
    <mergeCell ref="B14:L14"/>
    <mergeCell ref="N14:AS14"/>
    <mergeCell ref="AU14:BB14"/>
    <mergeCell ref="B16:L16"/>
    <mergeCell ref="N16:AS16"/>
    <mergeCell ref="AU16:BB16"/>
    <mergeCell ref="AO1:BL1"/>
    <mergeCell ref="AO2:BL2"/>
    <mergeCell ref="AO3:BL3"/>
    <mergeCell ref="AO4:BL4"/>
    <mergeCell ref="AO5:BL5"/>
    <mergeCell ref="AO6:BF6"/>
    <mergeCell ref="AO7:AU7"/>
    <mergeCell ref="AW7:BF7"/>
    <mergeCell ref="A10:BL10"/>
  </mergeCells>
  <conditionalFormatting sqref="G59:L59">
    <cfRule type="cellIs" dxfId="658" priority="27" stopIfTrue="1" operator="equal">
      <formula>#REF!</formula>
    </cfRule>
  </conditionalFormatting>
  <conditionalFormatting sqref="D46">
    <cfRule type="cellIs" dxfId="657" priority="28" stopIfTrue="1" operator="equal">
      <formula>#REF!</formula>
    </cfRule>
  </conditionalFormatting>
  <conditionalFormatting sqref="A59:F59">
    <cfRule type="cellIs" dxfId="656" priority="29" stopIfTrue="1" operator="equal">
      <formula>0</formula>
    </cfRule>
  </conditionalFormatting>
  <conditionalFormatting sqref="D47">
    <cfRule type="cellIs" dxfId="655" priority="26" stopIfTrue="1" operator="equal">
      <formula>$D46</formula>
    </cfRule>
  </conditionalFormatting>
  <conditionalFormatting sqref="G60 G63">
    <cfRule type="cellIs" dxfId="654" priority="24" stopIfTrue="1" operator="equal">
      <formula>$G59</formula>
    </cfRule>
  </conditionalFormatting>
  <conditionalFormatting sqref="A60:F60">
    <cfRule type="cellIs" dxfId="653" priority="25" stopIfTrue="1" operator="equal">
      <formula>0</formula>
    </cfRule>
  </conditionalFormatting>
  <conditionalFormatting sqref="G61">
    <cfRule type="cellIs" dxfId="652" priority="22" stopIfTrue="1" operator="equal">
      <formula>$G60</formula>
    </cfRule>
  </conditionalFormatting>
  <conditionalFormatting sqref="A61:F61">
    <cfRule type="cellIs" dxfId="651" priority="23" stopIfTrue="1" operator="equal">
      <formula>0</formula>
    </cfRule>
  </conditionalFormatting>
  <conditionalFormatting sqref="G62">
    <cfRule type="cellIs" dxfId="650" priority="20" stopIfTrue="1" operator="equal">
      <formula>$G61</formula>
    </cfRule>
  </conditionalFormatting>
  <conditionalFormatting sqref="A62:F62">
    <cfRule type="cellIs" dxfId="649" priority="21" stopIfTrue="1" operator="equal">
      <formula>0</formula>
    </cfRule>
  </conditionalFormatting>
  <conditionalFormatting sqref="A63:F63">
    <cfRule type="cellIs" dxfId="648" priority="19" stopIfTrue="1" operator="equal">
      <formula>0</formula>
    </cfRule>
  </conditionalFormatting>
  <conditionalFormatting sqref="G64">
    <cfRule type="cellIs" dxfId="647" priority="17" stopIfTrue="1" operator="equal">
      <formula>$G63</formula>
    </cfRule>
  </conditionalFormatting>
  <conditionalFormatting sqref="A64:F64">
    <cfRule type="cellIs" dxfId="646" priority="18" stopIfTrue="1" operator="equal">
      <formula>0</formula>
    </cfRule>
  </conditionalFormatting>
  <conditionalFormatting sqref="G65">
    <cfRule type="cellIs" dxfId="645" priority="15" stopIfTrue="1" operator="equal">
      <formula>$G64</formula>
    </cfRule>
  </conditionalFormatting>
  <conditionalFormatting sqref="A65:F65">
    <cfRule type="cellIs" dxfId="644" priority="16" stopIfTrue="1" operator="equal">
      <formula>0</formula>
    </cfRule>
  </conditionalFormatting>
  <conditionalFormatting sqref="G66">
    <cfRule type="cellIs" dxfId="643" priority="13" stopIfTrue="1" operator="equal">
      <formula>$G65</formula>
    </cfRule>
  </conditionalFormatting>
  <conditionalFormatting sqref="A66:F66">
    <cfRule type="cellIs" dxfId="642" priority="14" stopIfTrue="1" operator="equal">
      <formula>0</formula>
    </cfRule>
  </conditionalFormatting>
  <conditionalFormatting sqref="G67">
    <cfRule type="cellIs" dxfId="641" priority="11" stopIfTrue="1" operator="equal">
      <formula>$G66</formula>
    </cfRule>
  </conditionalFormatting>
  <conditionalFormatting sqref="A67:F67">
    <cfRule type="cellIs" dxfId="640" priority="12" stopIfTrue="1" operator="equal">
      <formula>0</formula>
    </cfRule>
  </conditionalFormatting>
  <conditionalFormatting sqref="G68">
    <cfRule type="cellIs" dxfId="639" priority="9" stopIfTrue="1" operator="equal">
      <formula>$G67</formula>
    </cfRule>
  </conditionalFormatting>
  <conditionalFormatting sqref="A68:F68">
    <cfRule type="cellIs" dxfId="638" priority="10" stopIfTrue="1" operator="equal">
      <formula>0</formula>
    </cfRule>
  </conditionalFormatting>
  <conditionalFormatting sqref="G69">
    <cfRule type="cellIs" dxfId="637" priority="7" stopIfTrue="1" operator="equal">
      <formula>$G68</formula>
    </cfRule>
  </conditionalFormatting>
  <conditionalFormatting sqref="A69:F69">
    <cfRule type="cellIs" dxfId="636" priority="8" stopIfTrue="1" operator="equal">
      <formula>0</formula>
    </cfRule>
  </conditionalFormatting>
  <conditionalFormatting sqref="G70:G72">
    <cfRule type="cellIs" dxfId="635" priority="5" stopIfTrue="1" operator="equal">
      <formula>$G69</formula>
    </cfRule>
  </conditionalFormatting>
  <conditionalFormatting sqref="A70:F72">
    <cfRule type="cellIs" dxfId="634" priority="6" stopIfTrue="1" operator="equal">
      <formula>0</formula>
    </cfRule>
  </conditionalFormatting>
  <conditionalFormatting sqref="G73">
    <cfRule type="cellIs" dxfId="633" priority="3" stopIfTrue="1" operator="equal">
      <formula>$G70</formula>
    </cfRule>
  </conditionalFormatting>
  <conditionalFormatting sqref="A73:F73">
    <cfRule type="cellIs" dxfId="632" priority="4" stopIfTrue="1" operator="equal">
      <formula>0</formula>
    </cfRule>
  </conditionalFormatting>
  <conditionalFormatting sqref="G74:G76">
    <cfRule type="cellIs" dxfId="631" priority="1" stopIfTrue="1" operator="equal">
      <formula>$G73</formula>
    </cfRule>
  </conditionalFormatting>
  <conditionalFormatting sqref="A74:F76">
    <cfRule type="cellIs" dxfId="630" priority="2" stopIfTrue="1" operator="equal">
      <formula>0</formula>
    </cfRule>
  </conditionalFormatting>
  <pageMargins left="0.78740157480314965" right="0.78740157480314965" top="1.1811023622047245" bottom="0.39370078740157483" header="0" footer="0"/>
  <pageSetup paperSize="9" scale="70" fitToHeight="500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CA133"/>
  <sheetViews>
    <sheetView view="pageBreakPreview" zoomScaleNormal="100" zoomScaleSheetLayoutView="100" workbookViewId="0">
      <selection activeCell="AW7" sqref="AW7:BF7"/>
    </sheetView>
  </sheetViews>
  <sheetFormatPr defaultRowHeight="12.75" x14ac:dyDescent="0.2"/>
  <cols>
    <col min="1" max="54" width="2.85546875" style="36" customWidth="1"/>
    <col min="55" max="55" width="3.5703125" style="36" customWidth="1"/>
    <col min="56" max="65" width="2.85546875" style="36" customWidth="1"/>
    <col min="66" max="77" width="3" style="36" customWidth="1"/>
    <col min="78" max="78" width="4.5703125" style="36" customWidth="1"/>
    <col min="79" max="79" width="5.28515625" style="36" hidden="1" customWidth="1"/>
    <col min="80" max="16384" width="9.140625" style="36"/>
  </cols>
  <sheetData>
    <row r="1" spans="1:77" ht="44.25" customHeight="1" x14ac:dyDescent="0.2">
      <c r="AO1" s="170" t="s">
        <v>30</v>
      </c>
      <c r="AP1" s="170"/>
      <c r="AQ1" s="170"/>
      <c r="AR1" s="170"/>
      <c r="AS1" s="170"/>
      <c r="AT1" s="170"/>
      <c r="AU1" s="170"/>
      <c r="AV1" s="170"/>
      <c r="AW1" s="170"/>
      <c r="AX1" s="170"/>
      <c r="AY1" s="170"/>
      <c r="AZ1" s="170"/>
      <c r="BA1" s="170"/>
      <c r="BB1" s="170"/>
      <c r="BC1" s="170"/>
      <c r="BD1" s="170"/>
      <c r="BE1" s="170"/>
      <c r="BF1" s="170"/>
      <c r="BG1" s="170"/>
      <c r="BH1" s="170"/>
      <c r="BI1" s="170"/>
      <c r="BJ1" s="170"/>
      <c r="BK1" s="170"/>
      <c r="BL1" s="170"/>
    </row>
    <row r="2" spans="1:77" ht="15.95" customHeight="1" x14ac:dyDescent="0.2">
      <c r="AO2" s="171" t="s">
        <v>0</v>
      </c>
      <c r="AP2" s="171"/>
      <c r="AQ2" s="171"/>
      <c r="AR2" s="171"/>
      <c r="AS2" s="171"/>
      <c r="AT2" s="171"/>
      <c r="AU2" s="171"/>
      <c r="AV2" s="171"/>
      <c r="AW2" s="171"/>
      <c r="AX2" s="171"/>
      <c r="AY2" s="171"/>
      <c r="AZ2" s="171"/>
      <c r="BA2" s="171"/>
      <c r="BB2" s="171"/>
      <c r="BC2" s="171"/>
      <c r="BD2" s="171"/>
      <c r="BE2" s="171"/>
      <c r="BF2" s="171"/>
      <c r="BG2" s="171"/>
      <c r="BH2" s="171"/>
      <c r="BI2" s="171"/>
      <c r="BJ2" s="171"/>
      <c r="BK2" s="171"/>
      <c r="BL2" s="171"/>
    </row>
    <row r="3" spans="1:77" ht="15" customHeight="1" x14ac:dyDescent="0.2">
      <c r="AO3" s="172" t="s">
        <v>290</v>
      </c>
      <c r="AP3" s="165"/>
      <c r="AQ3" s="165"/>
      <c r="AR3" s="165"/>
      <c r="AS3" s="165"/>
      <c r="AT3" s="165"/>
      <c r="AU3" s="165"/>
      <c r="AV3" s="165"/>
      <c r="AW3" s="165"/>
      <c r="AX3" s="165"/>
      <c r="AY3" s="165"/>
      <c r="AZ3" s="165"/>
      <c r="BA3" s="165"/>
      <c r="BB3" s="165"/>
      <c r="BC3" s="165"/>
      <c r="BD3" s="165"/>
      <c r="BE3" s="165"/>
      <c r="BF3" s="165"/>
      <c r="BG3" s="165"/>
      <c r="BH3" s="165"/>
      <c r="BI3" s="165"/>
      <c r="BJ3" s="165"/>
      <c r="BK3" s="165"/>
      <c r="BL3" s="165"/>
    </row>
    <row r="4" spans="1:77" ht="32.1" customHeight="1" x14ac:dyDescent="0.2">
      <c r="AO4" s="173" t="s">
        <v>84</v>
      </c>
      <c r="AP4" s="174"/>
      <c r="AQ4" s="174"/>
      <c r="AR4" s="174"/>
      <c r="AS4" s="174"/>
      <c r="AT4" s="174"/>
      <c r="AU4" s="174"/>
      <c r="AV4" s="174"/>
      <c r="AW4" s="174"/>
      <c r="AX4" s="174"/>
      <c r="AY4" s="174"/>
      <c r="AZ4" s="174"/>
      <c r="BA4" s="174"/>
      <c r="BB4" s="174"/>
      <c r="BC4" s="174"/>
      <c r="BD4" s="174"/>
      <c r="BE4" s="174"/>
      <c r="BF4" s="174"/>
      <c r="BG4" s="174"/>
      <c r="BH4" s="174"/>
      <c r="BI4" s="174"/>
      <c r="BJ4" s="174"/>
      <c r="BK4" s="174"/>
      <c r="BL4" s="174"/>
    </row>
    <row r="5" spans="1:77" x14ac:dyDescent="0.2">
      <c r="AO5" s="175" t="s">
        <v>17</v>
      </c>
      <c r="AP5" s="175"/>
      <c r="AQ5" s="175"/>
      <c r="AR5" s="175"/>
      <c r="AS5" s="175"/>
      <c r="AT5" s="175"/>
      <c r="AU5" s="175"/>
      <c r="AV5" s="175"/>
      <c r="AW5" s="175"/>
      <c r="AX5" s="175"/>
      <c r="AY5" s="175"/>
      <c r="AZ5" s="175"/>
      <c r="BA5" s="175"/>
      <c r="BB5" s="175"/>
      <c r="BC5" s="175"/>
      <c r="BD5" s="175"/>
      <c r="BE5" s="175"/>
      <c r="BF5" s="175"/>
      <c r="BG5" s="175"/>
      <c r="BH5" s="175"/>
      <c r="BI5" s="175"/>
      <c r="BJ5" s="175"/>
      <c r="BK5" s="175"/>
      <c r="BL5" s="175"/>
    </row>
    <row r="6" spans="1:77" x14ac:dyDescent="0.2">
      <c r="AO6" s="176"/>
      <c r="AP6" s="176"/>
      <c r="AQ6" s="176"/>
      <c r="AR6" s="176"/>
      <c r="AS6" s="176"/>
      <c r="AT6" s="176"/>
      <c r="AU6" s="176"/>
      <c r="AV6" s="176"/>
      <c r="AW6" s="176"/>
      <c r="AX6" s="176"/>
      <c r="AY6" s="176"/>
      <c r="AZ6" s="176"/>
      <c r="BA6" s="176"/>
      <c r="BB6" s="176"/>
      <c r="BC6" s="176"/>
      <c r="BD6" s="176"/>
      <c r="BE6" s="176"/>
      <c r="BF6" s="176"/>
    </row>
    <row r="7" spans="1:77" ht="12.75" customHeight="1" x14ac:dyDescent="0.2">
      <c r="AO7" s="164" t="s">
        <v>514</v>
      </c>
      <c r="AP7" s="165"/>
      <c r="AQ7" s="165"/>
      <c r="AR7" s="165"/>
      <c r="AS7" s="165"/>
      <c r="AT7" s="165"/>
      <c r="AU7" s="165"/>
      <c r="AV7" s="36" t="s">
        <v>57</v>
      </c>
      <c r="AW7" s="164">
        <v>151</v>
      </c>
      <c r="AX7" s="165"/>
      <c r="AY7" s="165"/>
      <c r="AZ7" s="165"/>
      <c r="BA7" s="165"/>
      <c r="BB7" s="165"/>
      <c r="BC7" s="165"/>
      <c r="BD7" s="165"/>
      <c r="BE7" s="165"/>
      <c r="BF7" s="165"/>
    </row>
    <row r="8" spans="1:77" x14ac:dyDescent="0.2">
      <c r="AO8" s="37"/>
      <c r="AP8" s="37"/>
      <c r="AQ8" s="37"/>
      <c r="AR8" s="37"/>
      <c r="AS8" s="37"/>
      <c r="AT8" s="37"/>
      <c r="AU8" s="37"/>
      <c r="AW8" s="38"/>
      <c r="AX8" s="38"/>
      <c r="AY8" s="38"/>
      <c r="AZ8" s="38"/>
      <c r="BA8" s="38"/>
      <c r="BB8" s="38"/>
      <c r="BC8" s="38"/>
      <c r="BD8" s="38"/>
      <c r="BE8" s="38"/>
      <c r="BF8" s="38"/>
    </row>
    <row r="10" spans="1:77" ht="15.75" customHeight="1" x14ac:dyDescent="0.2">
      <c r="A10" s="166" t="s">
        <v>18</v>
      </c>
      <c r="B10" s="166"/>
      <c r="C10" s="166"/>
      <c r="D10" s="166"/>
      <c r="E10" s="166"/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166"/>
      <c r="T10" s="166"/>
      <c r="U10" s="166"/>
      <c r="V10" s="166"/>
      <c r="W10" s="166"/>
      <c r="X10" s="166"/>
      <c r="Y10" s="166"/>
      <c r="Z10" s="166"/>
      <c r="AA10" s="166"/>
      <c r="AB10" s="166"/>
      <c r="AC10" s="166"/>
      <c r="AD10" s="166"/>
      <c r="AE10" s="166"/>
      <c r="AF10" s="166"/>
      <c r="AG10" s="166"/>
      <c r="AH10" s="166"/>
      <c r="AI10" s="166"/>
      <c r="AJ10" s="166"/>
      <c r="AK10" s="166"/>
      <c r="AL10" s="166"/>
      <c r="AM10" s="166"/>
      <c r="AN10" s="166"/>
      <c r="AO10" s="166"/>
      <c r="AP10" s="166"/>
      <c r="AQ10" s="166"/>
      <c r="AR10" s="166"/>
      <c r="AS10" s="166"/>
      <c r="AT10" s="166"/>
      <c r="AU10" s="166"/>
      <c r="AV10" s="166"/>
      <c r="AW10" s="166"/>
      <c r="AX10" s="166"/>
      <c r="AY10" s="166"/>
      <c r="AZ10" s="166"/>
      <c r="BA10" s="166"/>
      <c r="BB10" s="166"/>
      <c r="BC10" s="166"/>
      <c r="BD10" s="166"/>
      <c r="BE10" s="166"/>
      <c r="BF10" s="166"/>
      <c r="BG10" s="166"/>
      <c r="BH10" s="166"/>
      <c r="BI10" s="166"/>
      <c r="BJ10" s="166"/>
      <c r="BK10" s="166"/>
      <c r="BL10" s="166"/>
    </row>
    <row r="11" spans="1:77" ht="15.75" customHeight="1" x14ac:dyDescent="0.2">
      <c r="A11" s="166" t="s">
        <v>296</v>
      </c>
      <c r="B11" s="166"/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6"/>
      <c r="X11" s="166"/>
      <c r="Y11" s="166"/>
      <c r="Z11" s="166"/>
      <c r="AA11" s="166"/>
      <c r="AB11" s="166"/>
      <c r="AC11" s="166"/>
      <c r="AD11" s="166"/>
      <c r="AE11" s="166"/>
      <c r="AF11" s="166"/>
      <c r="AG11" s="166"/>
      <c r="AH11" s="166"/>
      <c r="AI11" s="166"/>
      <c r="AJ11" s="166"/>
      <c r="AK11" s="166"/>
      <c r="AL11" s="166"/>
      <c r="AM11" s="166"/>
      <c r="AN11" s="166"/>
      <c r="AO11" s="166"/>
      <c r="AP11" s="166"/>
      <c r="AQ11" s="166"/>
      <c r="AR11" s="166"/>
      <c r="AS11" s="166"/>
      <c r="AT11" s="166"/>
      <c r="AU11" s="166"/>
      <c r="AV11" s="166"/>
      <c r="AW11" s="166"/>
      <c r="AX11" s="166"/>
      <c r="AY11" s="166"/>
      <c r="AZ11" s="166"/>
      <c r="BA11" s="166"/>
      <c r="BB11" s="166"/>
      <c r="BC11" s="166"/>
      <c r="BD11" s="166"/>
      <c r="BE11" s="166"/>
      <c r="BF11" s="166"/>
      <c r="BG11" s="166"/>
      <c r="BH11" s="166"/>
      <c r="BI11" s="166"/>
      <c r="BJ11" s="166"/>
      <c r="BK11" s="166"/>
      <c r="BL11" s="166"/>
    </row>
    <row r="12" spans="1:77" ht="15.75" x14ac:dyDescent="0.2">
      <c r="A12" s="87"/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</row>
    <row r="13" spans="1:77" s="42" customFormat="1" ht="14.25" customHeight="1" x14ac:dyDescent="0.2">
      <c r="A13" s="39" t="s">
        <v>47</v>
      </c>
      <c r="B13" s="167" t="s">
        <v>83</v>
      </c>
      <c r="C13" s="168"/>
      <c r="D13" s="168"/>
      <c r="E13" s="168"/>
      <c r="F13" s="168"/>
      <c r="G13" s="168"/>
      <c r="H13" s="168"/>
      <c r="I13" s="168"/>
      <c r="J13" s="168"/>
      <c r="K13" s="168"/>
      <c r="L13" s="168"/>
      <c r="M13" s="40"/>
      <c r="N13" s="169" t="s">
        <v>84</v>
      </c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E13" s="165"/>
      <c r="AF13" s="165"/>
      <c r="AG13" s="165"/>
      <c r="AH13" s="165"/>
      <c r="AI13" s="165"/>
      <c r="AJ13" s="165"/>
      <c r="AK13" s="165"/>
      <c r="AL13" s="165"/>
      <c r="AM13" s="165"/>
      <c r="AN13" s="165"/>
      <c r="AO13" s="165"/>
      <c r="AP13" s="165"/>
      <c r="AQ13" s="165"/>
      <c r="AR13" s="165"/>
      <c r="AS13" s="165"/>
      <c r="AT13" s="41"/>
      <c r="AU13" s="167" t="s">
        <v>88</v>
      </c>
      <c r="AV13" s="168"/>
      <c r="AW13" s="168"/>
      <c r="AX13" s="168"/>
      <c r="AY13" s="168"/>
      <c r="AZ13" s="168"/>
      <c r="BA13" s="168"/>
      <c r="BB13" s="168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</row>
    <row r="14" spans="1:77" s="42" customFormat="1" ht="24" customHeight="1" x14ac:dyDescent="0.2">
      <c r="A14" s="43"/>
      <c r="B14" s="177" t="s">
        <v>50</v>
      </c>
      <c r="C14" s="177"/>
      <c r="D14" s="177"/>
      <c r="E14" s="177"/>
      <c r="F14" s="177"/>
      <c r="G14" s="177"/>
      <c r="H14" s="177"/>
      <c r="I14" s="177"/>
      <c r="J14" s="177"/>
      <c r="K14" s="177"/>
      <c r="L14" s="177"/>
      <c r="M14" s="43"/>
      <c r="N14" s="178" t="s">
        <v>56</v>
      </c>
      <c r="O14" s="178"/>
      <c r="P14" s="178"/>
      <c r="Q14" s="178"/>
      <c r="R14" s="178"/>
      <c r="S14" s="178"/>
      <c r="T14" s="178"/>
      <c r="U14" s="178"/>
      <c r="V14" s="178"/>
      <c r="W14" s="178"/>
      <c r="X14" s="178"/>
      <c r="Y14" s="178"/>
      <c r="Z14" s="178"/>
      <c r="AA14" s="178"/>
      <c r="AB14" s="178"/>
      <c r="AC14" s="178"/>
      <c r="AD14" s="178"/>
      <c r="AE14" s="178"/>
      <c r="AF14" s="178"/>
      <c r="AG14" s="178"/>
      <c r="AH14" s="178"/>
      <c r="AI14" s="178"/>
      <c r="AJ14" s="178"/>
      <c r="AK14" s="178"/>
      <c r="AL14" s="178"/>
      <c r="AM14" s="178"/>
      <c r="AN14" s="178"/>
      <c r="AO14" s="178"/>
      <c r="AP14" s="178"/>
      <c r="AQ14" s="178"/>
      <c r="AR14" s="178"/>
      <c r="AS14" s="178"/>
      <c r="AT14" s="43"/>
      <c r="AU14" s="177" t="s">
        <v>49</v>
      </c>
      <c r="AV14" s="177"/>
      <c r="AW14" s="177"/>
      <c r="AX14" s="177"/>
      <c r="AY14" s="177"/>
      <c r="AZ14" s="177"/>
      <c r="BA14" s="177"/>
      <c r="BB14" s="177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</row>
    <row r="15" spans="1:77" s="42" customFormat="1" x14ac:dyDescent="0.2">
      <c r="BE15" s="44"/>
      <c r="BF15" s="44"/>
      <c r="BG15" s="44"/>
      <c r="BH15" s="44"/>
      <c r="BI15" s="44"/>
      <c r="BJ15" s="44"/>
      <c r="BK15" s="44"/>
      <c r="BL15" s="44"/>
    </row>
    <row r="16" spans="1:77" s="42" customFormat="1" ht="15" customHeight="1" x14ac:dyDescent="0.2">
      <c r="A16" s="45" t="s">
        <v>4</v>
      </c>
      <c r="B16" s="167" t="s">
        <v>92</v>
      </c>
      <c r="C16" s="168"/>
      <c r="D16" s="168"/>
      <c r="E16" s="168"/>
      <c r="F16" s="168"/>
      <c r="G16" s="168"/>
      <c r="H16" s="168"/>
      <c r="I16" s="168"/>
      <c r="J16" s="168"/>
      <c r="K16" s="168"/>
      <c r="L16" s="168"/>
      <c r="M16" s="40"/>
      <c r="N16" s="169" t="s">
        <v>84</v>
      </c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/>
      <c r="AL16" s="165"/>
      <c r="AM16" s="165"/>
      <c r="AN16" s="165"/>
      <c r="AO16" s="165"/>
      <c r="AP16" s="165"/>
      <c r="AQ16" s="165"/>
      <c r="AR16" s="165"/>
      <c r="AS16" s="165"/>
      <c r="AT16" s="41"/>
      <c r="AU16" s="167" t="s">
        <v>88</v>
      </c>
      <c r="AV16" s="168"/>
      <c r="AW16" s="168"/>
      <c r="AX16" s="168"/>
      <c r="AY16" s="168"/>
      <c r="AZ16" s="168"/>
      <c r="BA16" s="168"/>
      <c r="BB16" s="168"/>
      <c r="BC16" s="46"/>
      <c r="BD16" s="46"/>
      <c r="BE16" s="46"/>
      <c r="BF16" s="46"/>
      <c r="BG16" s="46"/>
      <c r="BH16" s="46"/>
      <c r="BI16" s="46"/>
      <c r="BJ16" s="46"/>
      <c r="BK16" s="46"/>
      <c r="BL16" s="47"/>
      <c r="BM16" s="48"/>
      <c r="BN16" s="48"/>
      <c r="BO16" s="48"/>
      <c r="BP16" s="46"/>
      <c r="BQ16" s="46"/>
      <c r="BR16" s="46"/>
      <c r="BS16" s="46"/>
      <c r="BT16" s="46"/>
      <c r="BU16" s="46"/>
      <c r="BV16" s="46"/>
      <c r="BW16" s="46"/>
    </row>
    <row r="17" spans="1:79" s="42" customFormat="1" ht="24" customHeight="1" x14ac:dyDescent="0.2">
      <c r="A17" s="49"/>
      <c r="B17" s="177" t="s">
        <v>50</v>
      </c>
      <c r="C17" s="177"/>
      <c r="D17" s="177"/>
      <c r="E17" s="177"/>
      <c r="F17" s="177"/>
      <c r="G17" s="177"/>
      <c r="H17" s="177"/>
      <c r="I17" s="177"/>
      <c r="J17" s="177"/>
      <c r="K17" s="177"/>
      <c r="L17" s="177"/>
      <c r="M17" s="43"/>
      <c r="N17" s="178" t="s">
        <v>55</v>
      </c>
      <c r="O17" s="178"/>
      <c r="P17" s="178"/>
      <c r="Q17" s="178"/>
      <c r="R17" s="178"/>
      <c r="S17" s="178"/>
      <c r="T17" s="178"/>
      <c r="U17" s="178"/>
      <c r="V17" s="178"/>
      <c r="W17" s="178"/>
      <c r="X17" s="178"/>
      <c r="Y17" s="178"/>
      <c r="Z17" s="178"/>
      <c r="AA17" s="178"/>
      <c r="AB17" s="178"/>
      <c r="AC17" s="178"/>
      <c r="AD17" s="178"/>
      <c r="AE17" s="178"/>
      <c r="AF17" s="178"/>
      <c r="AG17" s="178"/>
      <c r="AH17" s="178"/>
      <c r="AI17" s="178"/>
      <c r="AJ17" s="178"/>
      <c r="AK17" s="178"/>
      <c r="AL17" s="178"/>
      <c r="AM17" s="178"/>
      <c r="AN17" s="178"/>
      <c r="AO17" s="178"/>
      <c r="AP17" s="178"/>
      <c r="AQ17" s="178"/>
      <c r="AR17" s="178"/>
      <c r="AS17" s="178"/>
      <c r="AT17" s="43"/>
      <c r="AU17" s="177" t="s">
        <v>49</v>
      </c>
      <c r="AV17" s="177"/>
      <c r="AW17" s="177"/>
      <c r="AX17" s="177"/>
      <c r="AY17" s="177"/>
      <c r="AZ17" s="177"/>
      <c r="BA17" s="177"/>
      <c r="BB17" s="177"/>
      <c r="BC17" s="50"/>
      <c r="BD17" s="50"/>
      <c r="BE17" s="50"/>
      <c r="BF17" s="50"/>
      <c r="BG17" s="50"/>
      <c r="BH17" s="50"/>
      <c r="BI17" s="50"/>
      <c r="BJ17" s="50"/>
      <c r="BK17" s="51"/>
      <c r="BL17" s="50"/>
      <c r="BM17" s="48"/>
      <c r="BN17" s="48"/>
      <c r="BO17" s="48"/>
      <c r="BP17" s="50"/>
      <c r="BQ17" s="50"/>
      <c r="BR17" s="50"/>
      <c r="BS17" s="50"/>
      <c r="BT17" s="50"/>
      <c r="BU17" s="50"/>
      <c r="BV17" s="50"/>
      <c r="BW17" s="50"/>
    </row>
    <row r="18" spans="1:79" s="42" customFormat="1" x14ac:dyDescent="0.2"/>
    <row r="19" spans="1:79" s="42" customFormat="1" ht="14.25" customHeight="1" x14ac:dyDescent="0.2">
      <c r="A19" s="39" t="s">
        <v>48</v>
      </c>
      <c r="B19" s="167" t="s">
        <v>120</v>
      </c>
      <c r="C19" s="168"/>
      <c r="D19" s="168"/>
      <c r="E19" s="168"/>
      <c r="F19" s="168"/>
      <c r="G19" s="168"/>
      <c r="H19" s="168"/>
      <c r="I19" s="168"/>
      <c r="J19" s="168"/>
      <c r="K19" s="168"/>
      <c r="L19" s="168"/>
      <c r="N19" s="167" t="s">
        <v>122</v>
      </c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46"/>
      <c r="AA19" s="167" t="s">
        <v>123</v>
      </c>
      <c r="AB19" s="168"/>
      <c r="AC19" s="168"/>
      <c r="AD19" s="168"/>
      <c r="AE19" s="168"/>
      <c r="AF19" s="168"/>
      <c r="AG19" s="168"/>
      <c r="AH19" s="168"/>
      <c r="AI19" s="168"/>
      <c r="AJ19" s="46"/>
      <c r="AK19" s="244" t="s">
        <v>121</v>
      </c>
      <c r="AL19" s="245"/>
      <c r="AM19" s="245"/>
      <c r="AN19" s="245"/>
      <c r="AO19" s="245"/>
      <c r="AP19" s="245"/>
      <c r="AQ19" s="245"/>
      <c r="AR19" s="245"/>
      <c r="AS19" s="245"/>
      <c r="AT19" s="245"/>
      <c r="AU19" s="245"/>
      <c r="AV19" s="245"/>
      <c r="AW19" s="245"/>
      <c r="AX19" s="245"/>
      <c r="AY19" s="245"/>
      <c r="AZ19" s="245"/>
      <c r="BA19" s="245"/>
      <c r="BB19" s="245"/>
      <c r="BC19" s="245"/>
      <c r="BD19" s="46"/>
      <c r="BE19" s="167" t="s">
        <v>89</v>
      </c>
      <c r="BF19" s="168"/>
      <c r="BG19" s="168"/>
      <c r="BH19" s="168"/>
      <c r="BI19" s="168"/>
      <c r="BJ19" s="168"/>
      <c r="BK19" s="168"/>
      <c r="BL19" s="168"/>
      <c r="BM19" s="46"/>
      <c r="BN19" s="46"/>
      <c r="BO19" s="46"/>
      <c r="BP19" s="46"/>
      <c r="BQ19" s="46"/>
      <c r="BR19" s="46"/>
      <c r="BS19" s="46"/>
      <c r="BT19" s="46"/>
      <c r="BU19" s="46"/>
      <c r="BV19" s="46"/>
      <c r="BW19" s="46"/>
      <c r="BX19" s="46"/>
      <c r="BY19" s="46"/>
      <c r="BZ19" s="46"/>
      <c r="CA19" s="46"/>
    </row>
    <row r="20" spans="1:79" s="42" customFormat="1" ht="25.5" customHeight="1" x14ac:dyDescent="0.2">
      <c r="B20" s="177" t="s">
        <v>50</v>
      </c>
      <c r="C20" s="177"/>
      <c r="D20" s="177"/>
      <c r="E20" s="177"/>
      <c r="F20" s="177"/>
      <c r="G20" s="177"/>
      <c r="H20" s="177"/>
      <c r="I20" s="177"/>
      <c r="J20" s="177"/>
      <c r="K20" s="177"/>
      <c r="L20" s="177"/>
      <c r="N20" s="177" t="s">
        <v>51</v>
      </c>
      <c r="O20" s="177"/>
      <c r="P20" s="177"/>
      <c r="Q20" s="177"/>
      <c r="R20" s="177"/>
      <c r="S20" s="177"/>
      <c r="T20" s="177"/>
      <c r="U20" s="177"/>
      <c r="V20" s="177"/>
      <c r="W20" s="177"/>
      <c r="X20" s="177"/>
      <c r="Y20" s="177"/>
      <c r="Z20" s="50"/>
      <c r="AA20" s="184" t="s">
        <v>52</v>
      </c>
      <c r="AB20" s="184"/>
      <c r="AC20" s="184"/>
      <c r="AD20" s="184"/>
      <c r="AE20" s="184"/>
      <c r="AF20" s="184"/>
      <c r="AG20" s="184"/>
      <c r="AH20" s="184"/>
      <c r="AI20" s="184"/>
      <c r="AJ20" s="50"/>
      <c r="AK20" s="105" t="s">
        <v>53</v>
      </c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5"/>
      <c r="BB20" s="105"/>
      <c r="BC20" s="105"/>
      <c r="BD20" s="50"/>
      <c r="BE20" s="177" t="s">
        <v>54</v>
      </c>
      <c r="BF20" s="177"/>
      <c r="BG20" s="177"/>
      <c r="BH20" s="177"/>
      <c r="BI20" s="177"/>
      <c r="BJ20" s="177"/>
      <c r="BK20" s="177"/>
      <c r="BL20" s="177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0"/>
      <c r="CA20" s="50"/>
    </row>
    <row r="21" spans="1:79" ht="15.75" x14ac:dyDescent="0.2">
      <c r="A21" s="52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2"/>
      <c r="BD21" s="52"/>
      <c r="BE21" s="52"/>
      <c r="BF21" s="52"/>
      <c r="BG21" s="52"/>
      <c r="BH21" s="52"/>
      <c r="BI21" s="52"/>
      <c r="BJ21" s="52"/>
      <c r="BK21" s="52"/>
      <c r="BL21" s="52"/>
    </row>
    <row r="22" spans="1:79" ht="24.95" customHeight="1" x14ac:dyDescent="0.2">
      <c r="A22" s="180" t="s">
        <v>44</v>
      </c>
      <c r="B22" s="180"/>
      <c r="C22" s="180"/>
      <c r="D22" s="180"/>
      <c r="E22" s="180"/>
      <c r="F22" s="180"/>
      <c r="G22" s="180"/>
      <c r="H22" s="180"/>
      <c r="I22" s="180"/>
      <c r="J22" s="180"/>
      <c r="K22" s="180"/>
      <c r="L22" s="180"/>
      <c r="M22" s="180"/>
      <c r="N22" s="180"/>
      <c r="O22" s="180"/>
      <c r="P22" s="180"/>
      <c r="Q22" s="180"/>
      <c r="R22" s="180"/>
      <c r="S22" s="180"/>
      <c r="T22" s="180"/>
      <c r="U22" s="181">
        <f>SUM(AS22+I23)</f>
        <v>59388132</v>
      </c>
      <c r="V22" s="181"/>
      <c r="W22" s="181"/>
      <c r="X22" s="181"/>
      <c r="Y22" s="181"/>
      <c r="Z22" s="181"/>
      <c r="AA22" s="181"/>
      <c r="AB22" s="181"/>
      <c r="AC22" s="181"/>
      <c r="AD22" s="181"/>
      <c r="AE22" s="182" t="s">
        <v>45</v>
      </c>
      <c r="AF22" s="182"/>
      <c r="AG22" s="182"/>
      <c r="AH22" s="182"/>
      <c r="AI22" s="182"/>
      <c r="AJ22" s="182"/>
      <c r="AK22" s="182"/>
      <c r="AL22" s="182"/>
      <c r="AM22" s="182"/>
      <c r="AN22" s="182"/>
      <c r="AO22" s="182"/>
      <c r="AP22" s="182"/>
      <c r="AQ22" s="182"/>
      <c r="AR22" s="182"/>
      <c r="AS22" s="181">
        <f>56483850+835426</f>
        <v>57319276</v>
      </c>
      <c r="AT22" s="181"/>
      <c r="AU22" s="181"/>
      <c r="AV22" s="181"/>
      <c r="AW22" s="181"/>
      <c r="AX22" s="181"/>
      <c r="AY22" s="181"/>
      <c r="AZ22" s="181"/>
      <c r="BA22" s="181"/>
      <c r="BB22" s="181"/>
      <c r="BC22" s="181"/>
      <c r="BD22" s="183" t="s">
        <v>20</v>
      </c>
      <c r="BE22" s="183"/>
      <c r="BF22" s="183"/>
      <c r="BG22" s="183"/>
      <c r="BH22" s="183"/>
      <c r="BI22" s="183"/>
      <c r="BJ22" s="183"/>
      <c r="BK22" s="183"/>
      <c r="BL22" s="183"/>
    </row>
    <row r="23" spans="1:79" ht="24.95" customHeight="1" x14ac:dyDescent="0.2">
      <c r="A23" s="183" t="s">
        <v>19</v>
      </c>
      <c r="B23" s="183"/>
      <c r="C23" s="183"/>
      <c r="D23" s="183"/>
      <c r="E23" s="183"/>
      <c r="F23" s="183"/>
      <c r="G23" s="183"/>
      <c r="H23" s="183"/>
      <c r="I23" s="181">
        <f>1244637+806850+1780+15589</f>
        <v>2068856</v>
      </c>
      <c r="J23" s="181"/>
      <c r="K23" s="181"/>
      <c r="L23" s="181"/>
      <c r="M23" s="181"/>
      <c r="N23" s="181"/>
      <c r="O23" s="181"/>
      <c r="P23" s="181"/>
      <c r="Q23" s="181"/>
      <c r="R23" s="181"/>
      <c r="S23" s="181"/>
      <c r="T23" s="183" t="s">
        <v>21</v>
      </c>
      <c r="U23" s="183"/>
      <c r="V23" s="183"/>
      <c r="W23" s="183"/>
      <c r="X23" s="53"/>
      <c r="Y23" s="53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5"/>
      <c r="AO23" s="55"/>
      <c r="AP23" s="55"/>
      <c r="AQ23" s="55"/>
      <c r="AR23" s="55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5"/>
      <c r="BE23" s="55"/>
      <c r="BF23" s="55"/>
      <c r="BG23" s="55"/>
      <c r="BH23" s="55"/>
      <c r="BI23" s="55"/>
      <c r="BJ23" s="52"/>
      <c r="BK23" s="52"/>
      <c r="BL23" s="52"/>
    </row>
    <row r="24" spans="1:79" ht="12.75" customHeight="1" x14ac:dyDescent="0.2">
      <c r="A24" s="85"/>
      <c r="B24" s="85"/>
      <c r="C24" s="85"/>
      <c r="D24" s="85"/>
      <c r="E24" s="85"/>
      <c r="F24" s="85"/>
      <c r="G24" s="85"/>
      <c r="H24" s="85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85"/>
      <c r="U24" s="85"/>
      <c r="V24" s="85"/>
      <c r="W24" s="85"/>
      <c r="X24" s="53"/>
      <c r="Y24" s="53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5"/>
      <c r="AO24" s="55"/>
      <c r="AP24" s="55"/>
      <c r="AQ24" s="55"/>
      <c r="AR24" s="55"/>
      <c r="AS24" s="52"/>
      <c r="AT24" s="52"/>
      <c r="AU24" s="52"/>
      <c r="AV24" s="52"/>
      <c r="AW24" s="52"/>
      <c r="AX24" s="52"/>
      <c r="AY24" s="52"/>
      <c r="AZ24" s="52"/>
      <c r="BA24" s="52"/>
      <c r="BB24" s="52"/>
      <c r="BC24" s="52"/>
      <c r="BD24" s="55"/>
      <c r="BE24" s="55"/>
      <c r="BF24" s="55"/>
      <c r="BG24" s="55"/>
      <c r="BH24" s="55"/>
      <c r="BI24" s="55"/>
      <c r="BJ24" s="52"/>
      <c r="BK24" s="52"/>
      <c r="BL24" s="52"/>
    </row>
    <row r="25" spans="1:79" ht="15.75" customHeight="1" x14ac:dyDescent="0.2">
      <c r="A25" s="171" t="s">
        <v>32</v>
      </c>
      <c r="B25" s="171"/>
      <c r="C25" s="171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1"/>
      <c r="AB25" s="171"/>
      <c r="AC25" s="171"/>
      <c r="AD25" s="171"/>
      <c r="AE25" s="171"/>
      <c r="AF25" s="171"/>
      <c r="AG25" s="171"/>
      <c r="AH25" s="171"/>
      <c r="AI25" s="171"/>
      <c r="AJ25" s="171"/>
      <c r="AK25" s="171"/>
      <c r="AL25" s="171"/>
      <c r="AM25" s="171"/>
      <c r="AN25" s="171"/>
      <c r="AO25" s="171"/>
      <c r="AP25" s="171"/>
      <c r="AQ25" s="171"/>
      <c r="AR25" s="171"/>
      <c r="AS25" s="171"/>
      <c r="AT25" s="171"/>
      <c r="AU25" s="171"/>
      <c r="AV25" s="171"/>
      <c r="AW25" s="171"/>
      <c r="AX25" s="171"/>
      <c r="AY25" s="171"/>
      <c r="AZ25" s="171"/>
      <c r="BA25" s="171"/>
      <c r="BB25" s="171"/>
      <c r="BC25" s="171"/>
      <c r="BD25" s="171"/>
      <c r="BE25" s="171"/>
      <c r="BF25" s="171"/>
      <c r="BG25" s="171"/>
      <c r="BH25" s="171"/>
      <c r="BI25" s="171"/>
      <c r="BJ25" s="171"/>
      <c r="BK25" s="171"/>
      <c r="BL25" s="171"/>
    </row>
    <row r="26" spans="1:79" ht="161.25" customHeight="1" x14ac:dyDescent="0.2">
      <c r="A26" s="188" t="s">
        <v>512</v>
      </c>
      <c r="B26" s="165"/>
      <c r="C26" s="165"/>
      <c r="D26" s="165"/>
      <c r="E26" s="165"/>
      <c r="F26" s="165"/>
      <c r="G26" s="165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5"/>
      <c r="AK26" s="165"/>
      <c r="AL26" s="165"/>
      <c r="AM26" s="165"/>
      <c r="AN26" s="165"/>
      <c r="AO26" s="165"/>
      <c r="AP26" s="165"/>
      <c r="AQ26" s="165"/>
      <c r="AR26" s="165"/>
      <c r="AS26" s="165"/>
      <c r="AT26" s="165"/>
      <c r="AU26" s="165"/>
      <c r="AV26" s="165"/>
      <c r="AW26" s="165"/>
      <c r="AX26" s="165"/>
      <c r="AY26" s="165"/>
      <c r="AZ26" s="165"/>
      <c r="BA26" s="165"/>
      <c r="BB26" s="165"/>
      <c r="BC26" s="165"/>
      <c r="BD26" s="165"/>
      <c r="BE26" s="165"/>
      <c r="BF26" s="165"/>
      <c r="BG26" s="165"/>
      <c r="BH26" s="165"/>
      <c r="BI26" s="165"/>
      <c r="BJ26" s="165"/>
      <c r="BK26" s="165"/>
      <c r="BL26" s="165"/>
    </row>
    <row r="27" spans="1:79" ht="12.75" customHeight="1" x14ac:dyDescent="0.2">
      <c r="A27" s="56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56"/>
      <c r="BJ27" s="56"/>
      <c r="BK27" s="56"/>
      <c r="BL27" s="56"/>
    </row>
    <row r="28" spans="1:79" ht="15.75" customHeight="1" x14ac:dyDescent="0.2">
      <c r="A28" s="183" t="s">
        <v>31</v>
      </c>
      <c r="B28" s="183"/>
      <c r="C28" s="183"/>
      <c r="D28" s="183"/>
      <c r="E28" s="183"/>
      <c r="F28" s="183"/>
      <c r="G28" s="183"/>
      <c r="H28" s="183"/>
      <c r="I28" s="183"/>
      <c r="J28" s="183"/>
      <c r="K28" s="183"/>
      <c r="L28" s="183"/>
      <c r="M28" s="183"/>
      <c r="N28" s="183"/>
      <c r="O28" s="183"/>
      <c r="P28" s="183"/>
      <c r="Q28" s="183"/>
      <c r="R28" s="183"/>
      <c r="S28" s="183"/>
      <c r="T28" s="183"/>
      <c r="U28" s="183"/>
      <c r="V28" s="183"/>
      <c r="W28" s="183"/>
      <c r="X28" s="183"/>
      <c r="Y28" s="183"/>
      <c r="Z28" s="183"/>
      <c r="AA28" s="183"/>
      <c r="AB28" s="183"/>
      <c r="AC28" s="183"/>
      <c r="AD28" s="183"/>
      <c r="AE28" s="183"/>
      <c r="AF28" s="183"/>
      <c r="AG28" s="183"/>
      <c r="AH28" s="183"/>
      <c r="AI28" s="183"/>
      <c r="AJ28" s="183"/>
      <c r="AK28" s="183"/>
      <c r="AL28" s="183"/>
      <c r="AM28" s="183"/>
      <c r="AN28" s="183"/>
      <c r="AO28" s="183"/>
      <c r="AP28" s="183"/>
      <c r="AQ28" s="183"/>
      <c r="AR28" s="183"/>
      <c r="AS28" s="183"/>
      <c r="AT28" s="183"/>
      <c r="AU28" s="183"/>
      <c r="AV28" s="183"/>
      <c r="AW28" s="183"/>
      <c r="AX28" s="183"/>
      <c r="AY28" s="183"/>
      <c r="AZ28" s="183"/>
      <c r="BA28" s="183"/>
      <c r="BB28" s="183"/>
      <c r="BC28" s="183"/>
      <c r="BD28" s="183"/>
      <c r="BE28" s="183"/>
      <c r="BF28" s="183"/>
      <c r="BG28" s="183"/>
      <c r="BH28" s="183"/>
      <c r="BI28" s="183"/>
      <c r="BJ28" s="183"/>
      <c r="BK28" s="183"/>
      <c r="BL28" s="183"/>
    </row>
    <row r="29" spans="1:79" ht="27.75" customHeight="1" x14ac:dyDescent="0.2">
      <c r="A29" s="189" t="s">
        <v>25</v>
      </c>
      <c r="B29" s="189"/>
      <c r="C29" s="189"/>
      <c r="D29" s="189"/>
      <c r="E29" s="189"/>
      <c r="F29" s="189"/>
      <c r="G29" s="190" t="s">
        <v>35</v>
      </c>
      <c r="H29" s="191"/>
      <c r="I29" s="191"/>
      <c r="J29" s="191"/>
      <c r="K29" s="191"/>
      <c r="L29" s="191"/>
      <c r="M29" s="191"/>
      <c r="N29" s="191"/>
      <c r="O29" s="191"/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191"/>
      <c r="AK29" s="191"/>
      <c r="AL29" s="191"/>
      <c r="AM29" s="191"/>
      <c r="AN29" s="191"/>
      <c r="AO29" s="191"/>
      <c r="AP29" s="191"/>
      <c r="AQ29" s="191"/>
      <c r="AR29" s="191"/>
      <c r="AS29" s="191"/>
      <c r="AT29" s="191"/>
      <c r="AU29" s="191"/>
      <c r="AV29" s="191"/>
      <c r="AW29" s="191"/>
      <c r="AX29" s="191"/>
      <c r="AY29" s="191"/>
      <c r="AZ29" s="191"/>
      <c r="BA29" s="191"/>
      <c r="BB29" s="191"/>
      <c r="BC29" s="191"/>
      <c r="BD29" s="191"/>
      <c r="BE29" s="191"/>
      <c r="BF29" s="191"/>
      <c r="BG29" s="191"/>
      <c r="BH29" s="191"/>
      <c r="BI29" s="191"/>
      <c r="BJ29" s="191"/>
      <c r="BK29" s="191"/>
      <c r="BL29" s="192"/>
    </row>
    <row r="30" spans="1:79" ht="15.75" x14ac:dyDescent="0.2">
      <c r="A30" s="193">
        <v>1</v>
      </c>
      <c r="B30" s="193"/>
      <c r="C30" s="193"/>
      <c r="D30" s="193"/>
      <c r="E30" s="193"/>
      <c r="F30" s="193"/>
      <c r="G30" s="190">
        <v>2</v>
      </c>
      <c r="H30" s="191"/>
      <c r="I30" s="191"/>
      <c r="J30" s="191"/>
      <c r="K30" s="191"/>
      <c r="L30" s="191"/>
      <c r="M30" s="191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  <c r="AH30" s="191"/>
      <c r="AI30" s="191"/>
      <c r="AJ30" s="191"/>
      <c r="AK30" s="191"/>
      <c r="AL30" s="191"/>
      <c r="AM30" s="191"/>
      <c r="AN30" s="191"/>
      <c r="AO30" s="191"/>
      <c r="AP30" s="191"/>
      <c r="AQ30" s="191"/>
      <c r="AR30" s="191"/>
      <c r="AS30" s="191"/>
      <c r="AT30" s="191"/>
      <c r="AU30" s="191"/>
      <c r="AV30" s="191"/>
      <c r="AW30" s="191"/>
      <c r="AX30" s="191"/>
      <c r="AY30" s="191"/>
      <c r="AZ30" s="191"/>
      <c r="BA30" s="191"/>
      <c r="BB30" s="191"/>
      <c r="BC30" s="191"/>
      <c r="BD30" s="191"/>
      <c r="BE30" s="191"/>
      <c r="BF30" s="191"/>
      <c r="BG30" s="191"/>
      <c r="BH30" s="191"/>
      <c r="BI30" s="191"/>
      <c r="BJ30" s="191"/>
      <c r="BK30" s="191"/>
      <c r="BL30" s="192"/>
    </row>
    <row r="31" spans="1:79" ht="12.75" customHeight="1" x14ac:dyDescent="0.2">
      <c r="A31" s="141">
        <v>1</v>
      </c>
      <c r="B31" s="141"/>
      <c r="C31" s="141"/>
      <c r="D31" s="141"/>
      <c r="E31" s="141"/>
      <c r="F31" s="141"/>
      <c r="G31" s="185" t="s">
        <v>380</v>
      </c>
      <c r="H31" s="186"/>
      <c r="I31" s="186"/>
      <c r="J31" s="186"/>
      <c r="K31" s="186"/>
      <c r="L31" s="186"/>
      <c r="M31" s="186"/>
      <c r="N31" s="186"/>
      <c r="O31" s="186"/>
      <c r="P31" s="186"/>
      <c r="Q31" s="186"/>
      <c r="R31" s="186"/>
      <c r="S31" s="186"/>
      <c r="T31" s="186"/>
      <c r="U31" s="186"/>
      <c r="V31" s="186"/>
      <c r="W31" s="186"/>
      <c r="X31" s="186"/>
      <c r="Y31" s="186"/>
      <c r="Z31" s="186"/>
      <c r="AA31" s="186"/>
      <c r="AB31" s="186"/>
      <c r="AC31" s="186"/>
      <c r="AD31" s="186"/>
      <c r="AE31" s="186"/>
      <c r="AF31" s="186"/>
      <c r="AG31" s="186"/>
      <c r="AH31" s="186"/>
      <c r="AI31" s="186"/>
      <c r="AJ31" s="186"/>
      <c r="AK31" s="186"/>
      <c r="AL31" s="186"/>
      <c r="AM31" s="186"/>
      <c r="AN31" s="186"/>
      <c r="AO31" s="186"/>
      <c r="AP31" s="186"/>
      <c r="AQ31" s="186"/>
      <c r="AR31" s="186"/>
      <c r="AS31" s="186"/>
      <c r="AT31" s="186"/>
      <c r="AU31" s="186"/>
      <c r="AV31" s="186"/>
      <c r="AW31" s="186"/>
      <c r="AX31" s="186"/>
      <c r="AY31" s="186"/>
      <c r="AZ31" s="186"/>
      <c r="BA31" s="186"/>
      <c r="BB31" s="186"/>
      <c r="BC31" s="186"/>
      <c r="BD31" s="186"/>
      <c r="BE31" s="186"/>
      <c r="BF31" s="186"/>
      <c r="BG31" s="186"/>
      <c r="BH31" s="186"/>
      <c r="BI31" s="186"/>
      <c r="BJ31" s="186"/>
      <c r="BK31" s="186"/>
      <c r="BL31" s="187"/>
      <c r="CA31" s="36" t="s">
        <v>43</v>
      </c>
    </row>
    <row r="32" spans="1:79" ht="12.75" customHeight="1" x14ac:dyDescent="0.2">
      <c r="A32" s="56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6"/>
    </row>
    <row r="33" spans="1:79" ht="15.95" customHeight="1" x14ac:dyDescent="0.2">
      <c r="A33" s="183" t="s">
        <v>33</v>
      </c>
      <c r="B33" s="183"/>
      <c r="C33" s="183"/>
      <c r="D33" s="183"/>
      <c r="E33" s="183"/>
      <c r="F33" s="183"/>
      <c r="G33" s="183"/>
      <c r="H33" s="183"/>
      <c r="I33" s="183"/>
      <c r="J33" s="183"/>
      <c r="K33" s="183"/>
      <c r="L33" s="183"/>
      <c r="M33" s="183"/>
      <c r="N33" s="183"/>
      <c r="O33" s="183"/>
      <c r="P33" s="183"/>
      <c r="Q33" s="183"/>
      <c r="R33" s="183"/>
      <c r="S33" s="183"/>
      <c r="T33" s="183"/>
      <c r="U33" s="183"/>
      <c r="V33" s="183"/>
      <c r="W33" s="183"/>
      <c r="X33" s="183"/>
      <c r="Y33" s="183"/>
      <c r="Z33" s="183"/>
      <c r="AA33" s="183"/>
      <c r="AB33" s="183"/>
      <c r="AC33" s="183"/>
      <c r="AD33" s="183"/>
      <c r="AE33" s="183"/>
      <c r="AF33" s="183"/>
      <c r="AG33" s="183"/>
      <c r="AH33" s="183"/>
      <c r="AI33" s="183"/>
      <c r="AJ33" s="183"/>
      <c r="AK33" s="183"/>
      <c r="AL33" s="183"/>
      <c r="AM33" s="183"/>
      <c r="AN33" s="183"/>
      <c r="AO33" s="183"/>
      <c r="AP33" s="183"/>
      <c r="AQ33" s="183"/>
      <c r="AR33" s="183"/>
      <c r="AS33" s="183"/>
      <c r="AT33" s="183"/>
      <c r="AU33" s="183"/>
      <c r="AV33" s="183"/>
      <c r="AW33" s="183"/>
      <c r="AX33" s="183"/>
      <c r="AY33" s="183"/>
      <c r="AZ33" s="183"/>
      <c r="BA33" s="183"/>
      <c r="BB33" s="183"/>
      <c r="BC33" s="183"/>
      <c r="BD33" s="183"/>
      <c r="BE33" s="183"/>
      <c r="BF33" s="183"/>
      <c r="BG33" s="183"/>
      <c r="BH33" s="183"/>
      <c r="BI33" s="183"/>
      <c r="BJ33" s="183"/>
      <c r="BK33" s="183"/>
      <c r="BL33" s="183"/>
    </row>
    <row r="34" spans="1:79" ht="15.95" customHeight="1" x14ac:dyDescent="0.2">
      <c r="A34" s="188" t="s">
        <v>119</v>
      </c>
      <c r="B34" s="165"/>
      <c r="C34" s="165"/>
      <c r="D34" s="165"/>
      <c r="E34" s="165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5"/>
      <c r="AJ34" s="165"/>
      <c r="AK34" s="165"/>
      <c r="AL34" s="165"/>
      <c r="AM34" s="165"/>
      <c r="AN34" s="165"/>
      <c r="AO34" s="165"/>
      <c r="AP34" s="165"/>
      <c r="AQ34" s="165"/>
      <c r="AR34" s="165"/>
      <c r="AS34" s="165"/>
      <c r="AT34" s="165"/>
      <c r="AU34" s="165"/>
      <c r="AV34" s="165"/>
      <c r="AW34" s="165"/>
      <c r="AX34" s="165"/>
      <c r="AY34" s="165"/>
      <c r="AZ34" s="165"/>
      <c r="BA34" s="165"/>
      <c r="BB34" s="165"/>
      <c r="BC34" s="165"/>
      <c r="BD34" s="165"/>
      <c r="BE34" s="165"/>
      <c r="BF34" s="165"/>
      <c r="BG34" s="165"/>
      <c r="BH34" s="165"/>
      <c r="BI34" s="165"/>
      <c r="BJ34" s="165"/>
      <c r="BK34" s="165"/>
      <c r="BL34" s="165"/>
    </row>
    <row r="35" spans="1:79" ht="12.75" customHeight="1" x14ac:dyDescent="0.2">
      <c r="A35" s="85"/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</row>
    <row r="36" spans="1:79" ht="15.75" customHeight="1" x14ac:dyDescent="0.2">
      <c r="A36" s="183" t="s">
        <v>34</v>
      </c>
      <c r="B36" s="183"/>
      <c r="C36" s="183"/>
      <c r="D36" s="183"/>
      <c r="E36" s="183"/>
      <c r="F36" s="183"/>
      <c r="G36" s="183"/>
      <c r="H36" s="183"/>
      <c r="I36" s="183"/>
      <c r="J36" s="183"/>
      <c r="K36" s="183"/>
      <c r="L36" s="183"/>
      <c r="M36" s="183"/>
      <c r="N36" s="183"/>
      <c r="O36" s="183"/>
      <c r="P36" s="183"/>
      <c r="Q36" s="183"/>
      <c r="R36" s="183"/>
      <c r="S36" s="183"/>
      <c r="T36" s="183"/>
      <c r="U36" s="183"/>
      <c r="V36" s="183"/>
      <c r="W36" s="183"/>
      <c r="X36" s="183"/>
      <c r="Y36" s="183"/>
      <c r="Z36" s="183"/>
      <c r="AA36" s="183"/>
      <c r="AB36" s="183"/>
      <c r="AC36" s="183"/>
      <c r="AD36" s="183"/>
      <c r="AE36" s="183"/>
      <c r="AF36" s="183"/>
      <c r="AG36" s="183"/>
      <c r="AH36" s="183"/>
      <c r="AI36" s="183"/>
      <c r="AJ36" s="183"/>
      <c r="AK36" s="183"/>
      <c r="AL36" s="183"/>
      <c r="AM36" s="183"/>
      <c r="AN36" s="183"/>
      <c r="AO36" s="183"/>
      <c r="AP36" s="183"/>
      <c r="AQ36" s="183"/>
      <c r="AR36" s="183"/>
      <c r="AS36" s="183"/>
      <c r="AT36" s="183"/>
      <c r="AU36" s="183"/>
      <c r="AV36" s="183"/>
      <c r="AW36" s="183"/>
      <c r="AX36" s="183"/>
      <c r="AY36" s="183"/>
      <c r="AZ36" s="183"/>
      <c r="BA36" s="183"/>
      <c r="BB36" s="183"/>
      <c r="BC36" s="183"/>
      <c r="BD36" s="183"/>
      <c r="BE36" s="183"/>
      <c r="BF36" s="183"/>
      <c r="BG36" s="183"/>
      <c r="BH36" s="183"/>
      <c r="BI36" s="183"/>
      <c r="BJ36" s="183"/>
      <c r="BK36" s="183"/>
      <c r="BL36" s="183"/>
    </row>
    <row r="37" spans="1:79" ht="27.75" customHeight="1" x14ac:dyDescent="0.2">
      <c r="A37" s="189" t="s">
        <v>25</v>
      </c>
      <c r="B37" s="189"/>
      <c r="C37" s="189"/>
      <c r="D37" s="189"/>
      <c r="E37" s="189"/>
      <c r="F37" s="189"/>
      <c r="G37" s="190" t="s">
        <v>22</v>
      </c>
      <c r="H37" s="191"/>
      <c r="I37" s="191"/>
      <c r="J37" s="191"/>
      <c r="K37" s="191"/>
      <c r="L37" s="191"/>
      <c r="M37" s="191"/>
      <c r="N37" s="191"/>
      <c r="O37" s="191"/>
      <c r="P37" s="191"/>
      <c r="Q37" s="191"/>
      <c r="R37" s="191"/>
      <c r="S37" s="191"/>
      <c r="T37" s="191"/>
      <c r="U37" s="191"/>
      <c r="V37" s="191"/>
      <c r="W37" s="191"/>
      <c r="X37" s="191"/>
      <c r="Y37" s="191"/>
      <c r="Z37" s="191"/>
      <c r="AA37" s="191"/>
      <c r="AB37" s="191"/>
      <c r="AC37" s="191"/>
      <c r="AD37" s="191"/>
      <c r="AE37" s="191"/>
      <c r="AF37" s="191"/>
      <c r="AG37" s="191"/>
      <c r="AH37" s="191"/>
      <c r="AI37" s="191"/>
      <c r="AJ37" s="191"/>
      <c r="AK37" s="191"/>
      <c r="AL37" s="191"/>
      <c r="AM37" s="191"/>
      <c r="AN37" s="191"/>
      <c r="AO37" s="191"/>
      <c r="AP37" s="191"/>
      <c r="AQ37" s="191"/>
      <c r="AR37" s="191"/>
      <c r="AS37" s="191"/>
      <c r="AT37" s="191"/>
      <c r="AU37" s="191"/>
      <c r="AV37" s="191"/>
      <c r="AW37" s="191"/>
      <c r="AX37" s="191"/>
      <c r="AY37" s="191"/>
      <c r="AZ37" s="191"/>
      <c r="BA37" s="191"/>
      <c r="BB37" s="191"/>
      <c r="BC37" s="191"/>
      <c r="BD37" s="191"/>
      <c r="BE37" s="191"/>
      <c r="BF37" s="191"/>
      <c r="BG37" s="191"/>
      <c r="BH37" s="191"/>
      <c r="BI37" s="191"/>
      <c r="BJ37" s="191"/>
      <c r="BK37" s="191"/>
      <c r="BL37" s="192"/>
    </row>
    <row r="38" spans="1:79" ht="15.75" x14ac:dyDescent="0.2">
      <c r="A38" s="193">
        <v>1</v>
      </c>
      <c r="B38" s="193"/>
      <c r="C38" s="193"/>
      <c r="D38" s="193"/>
      <c r="E38" s="193"/>
      <c r="F38" s="193"/>
      <c r="G38" s="190">
        <v>2</v>
      </c>
      <c r="H38" s="191"/>
      <c r="I38" s="191"/>
      <c r="J38" s="191"/>
      <c r="K38" s="191"/>
      <c r="L38" s="191"/>
      <c r="M38" s="191"/>
      <c r="N38" s="191"/>
      <c r="O38" s="191"/>
      <c r="P38" s="191"/>
      <c r="Q38" s="191"/>
      <c r="R38" s="191"/>
      <c r="S38" s="191"/>
      <c r="T38" s="191"/>
      <c r="U38" s="191"/>
      <c r="V38" s="191"/>
      <c r="W38" s="191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  <c r="AI38" s="191"/>
      <c r="AJ38" s="191"/>
      <c r="AK38" s="191"/>
      <c r="AL38" s="191"/>
      <c r="AM38" s="191"/>
      <c r="AN38" s="191"/>
      <c r="AO38" s="191"/>
      <c r="AP38" s="191"/>
      <c r="AQ38" s="191"/>
      <c r="AR38" s="191"/>
      <c r="AS38" s="191"/>
      <c r="AT38" s="191"/>
      <c r="AU38" s="191"/>
      <c r="AV38" s="191"/>
      <c r="AW38" s="191"/>
      <c r="AX38" s="191"/>
      <c r="AY38" s="191"/>
      <c r="AZ38" s="191"/>
      <c r="BA38" s="191"/>
      <c r="BB38" s="191"/>
      <c r="BC38" s="191"/>
      <c r="BD38" s="191"/>
      <c r="BE38" s="191"/>
      <c r="BF38" s="191"/>
      <c r="BG38" s="191"/>
      <c r="BH38" s="191"/>
      <c r="BI38" s="191"/>
      <c r="BJ38" s="191"/>
      <c r="BK38" s="191"/>
      <c r="BL38" s="192"/>
    </row>
    <row r="39" spans="1:79" ht="12.75" customHeight="1" x14ac:dyDescent="0.2">
      <c r="A39" s="141">
        <v>1</v>
      </c>
      <c r="B39" s="141"/>
      <c r="C39" s="141"/>
      <c r="D39" s="141"/>
      <c r="E39" s="141"/>
      <c r="F39" s="141"/>
      <c r="G39" s="185" t="s">
        <v>95</v>
      </c>
      <c r="H39" s="186"/>
      <c r="I39" s="186"/>
      <c r="J39" s="186"/>
      <c r="K39" s="186"/>
      <c r="L39" s="186"/>
      <c r="M39" s="186"/>
      <c r="N39" s="186"/>
      <c r="O39" s="186"/>
      <c r="P39" s="186"/>
      <c r="Q39" s="186"/>
      <c r="R39" s="186"/>
      <c r="S39" s="186"/>
      <c r="T39" s="186"/>
      <c r="U39" s="186"/>
      <c r="V39" s="186"/>
      <c r="W39" s="186"/>
      <c r="X39" s="186"/>
      <c r="Y39" s="186"/>
      <c r="Z39" s="186"/>
      <c r="AA39" s="186"/>
      <c r="AB39" s="186"/>
      <c r="AC39" s="186"/>
      <c r="AD39" s="186"/>
      <c r="AE39" s="186"/>
      <c r="AF39" s="186"/>
      <c r="AG39" s="186"/>
      <c r="AH39" s="186"/>
      <c r="AI39" s="186"/>
      <c r="AJ39" s="186"/>
      <c r="AK39" s="186"/>
      <c r="AL39" s="186"/>
      <c r="AM39" s="186"/>
      <c r="AN39" s="186"/>
      <c r="AO39" s="186"/>
      <c r="AP39" s="186"/>
      <c r="AQ39" s="186"/>
      <c r="AR39" s="186"/>
      <c r="AS39" s="186"/>
      <c r="AT39" s="186"/>
      <c r="AU39" s="186"/>
      <c r="AV39" s="186"/>
      <c r="AW39" s="186"/>
      <c r="AX39" s="186"/>
      <c r="AY39" s="186"/>
      <c r="AZ39" s="186"/>
      <c r="BA39" s="186"/>
      <c r="BB39" s="186"/>
      <c r="BC39" s="186"/>
      <c r="BD39" s="186"/>
      <c r="BE39" s="186"/>
      <c r="BF39" s="186"/>
      <c r="BG39" s="186"/>
      <c r="BH39" s="186"/>
      <c r="BI39" s="186"/>
      <c r="BJ39" s="186"/>
      <c r="BK39" s="186"/>
      <c r="BL39" s="187"/>
      <c r="CA39" s="36" t="s">
        <v>11</v>
      </c>
    </row>
    <row r="40" spans="1:79" ht="12.75" customHeight="1" x14ac:dyDescent="0.2">
      <c r="A40" s="141">
        <v>2</v>
      </c>
      <c r="B40" s="141"/>
      <c r="C40" s="141"/>
      <c r="D40" s="141"/>
      <c r="E40" s="141"/>
      <c r="F40" s="141"/>
      <c r="G40" s="185" t="s">
        <v>463</v>
      </c>
      <c r="H40" s="186"/>
      <c r="I40" s="186"/>
      <c r="J40" s="186"/>
      <c r="K40" s="186"/>
      <c r="L40" s="186"/>
      <c r="M40" s="186"/>
      <c r="N40" s="186"/>
      <c r="O40" s="186"/>
      <c r="P40" s="186"/>
      <c r="Q40" s="186"/>
      <c r="R40" s="186"/>
      <c r="S40" s="186"/>
      <c r="T40" s="186"/>
      <c r="U40" s="186"/>
      <c r="V40" s="186"/>
      <c r="W40" s="186"/>
      <c r="X40" s="186"/>
      <c r="Y40" s="186"/>
      <c r="Z40" s="186"/>
      <c r="AA40" s="186"/>
      <c r="AB40" s="186"/>
      <c r="AC40" s="186"/>
      <c r="AD40" s="186"/>
      <c r="AE40" s="186"/>
      <c r="AF40" s="186"/>
      <c r="AG40" s="186"/>
      <c r="AH40" s="186"/>
      <c r="AI40" s="186"/>
      <c r="AJ40" s="186"/>
      <c r="AK40" s="186"/>
      <c r="AL40" s="186"/>
      <c r="AM40" s="186"/>
      <c r="AN40" s="186"/>
      <c r="AO40" s="186"/>
      <c r="AP40" s="186"/>
      <c r="AQ40" s="186"/>
      <c r="AR40" s="186"/>
      <c r="AS40" s="186"/>
      <c r="AT40" s="186"/>
      <c r="AU40" s="186"/>
      <c r="AV40" s="186"/>
      <c r="AW40" s="186"/>
      <c r="AX40" s="186"/>
      <c r="AY40" s="186"/>
      <c r="AZ40" s="186"/>
      <c r="BA40" s="186"/>
      <c r="BB40" s="186"/>
      <c r="BC40" s="186"/>
      <c r="BD40" s="186"/>
      <c r="BE40" s="186"/>
      <c r="BF40" s="186"/>
      <c r="BG40" s="186"/>
      <c r="BH40" s="186"/>
      <c r="BI40" s="186"/>
      <c r="BJ40" s="186"/>
      <c r="BK40" s="186"/>
      <c r="BL40" s="187"/>
    </row>
    <row r="41" spans="1:79" x14ac:dyDescent="0.2">
      <c r="A41" s="69"/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0"/>
      <c r="BH41" s="70"/>
      <c r="BI41" s="70"/>
      <c r="BJ41" s="70"/>
      <c r="BK41" s="70"/>
      <c r="BL41" s="70"/>
    </row>
    <row r="42" spans="1:79" ht="15.75" customHeight="1" x14ac:dyDescent="0.2">
      <c r="A42" s="183" t="s">
        <v>36</v>
      </c>
      <c r="B42" s="183"/>
      <c r="C42" s="183"/>
      <c r="D42" s="183"/>
      <c r="E42" s="183"/>
      <c r="F42" s="183"/>
      <c r="G42" s="183"/>
      <c r="H42" s="183"/>
      <c r="I42" s="183"/>
      <c r="J42" s="183"/>
      <c r="K42" s="183"/>
      <c r="L42" s="183"/>
      <c r="M42" s="183"/>
      <c r="N42" s="183"/>
      <c r="O42" s="183"/>
      <c r="P42" s="183"/>
      <c r="Q42" s="183"/>
      <c r="R42" s="183"/>
      <c r="S42" s="183"/>
      <c r="T42" s="183"/>
      <c r="U42" s="183"/>
      <c r="V42" s="183"/>
      <c r="W42" s="183"/>
      <c r="X42" s="183"/>
      <c r="Y42" s="183"/>
      <c r="Z42" s="183"/>
      <c r="AA42" s="183"/>
      <c r="AB42" s="183"/>
      <c r="AC42" s="183"/>
      <c r="AD42" s="183"/>
      <c r="AE42" s="183"/>
      <c r="AF42" s="183"/>
      <c r="AG42" s="183"/>
      <c r="AH42" s="183"/>
      <c r="AI42" s="183"/>
      <c r="AJ42" s="183"/>
      <c r="AK42" s="183"/>
      <c r="AL42" s="183"/>
      <c r="AM42" s="183"/>
      <c r="AN42" s="183"/>
      <c r="AO42" s="183"/>
      <c r="AP42" s="183"/>
      <c r="AQ42" s="183"/>
      <c r="AR42" s="183"/>
      <c r="AS42" s="183"/>
      <c r="AT42" s="183"/>
      <c r="AU42" s="183"/>
      <c r="AV42" s="183"/>
      <c r="AW42" s="183"/>
      <c r="AX42" s="183"/>
      <c r="AY42" s="183"/>
      <c r="AZ42" s="183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6"/>
    </row>
    <row r="43" spans="1:79" ht="15" customHeight="1" x14ac:dyDescent="0.2">
      <c r="A43" s="194"/>
      <c r="B43" s="194"/>
      <c r="C43" s="194"/>
      <c r="D43" s="194"/>
      <c r="E43" s="194"/>
      <c r="F43" s="194"/>
      <c r="G43" s="194"/>
      <c r="H43" s="194"/>
      <c r="I43" s="194"/>
      <c r="J43" s="194"/>
      <c r="K43" s="194"/>
      <c r="L43" s="194"/>
      <c r="M43" s="194"/>
      <c r="N43" s="194"/>
      <c r="O43" s="194"/>
      <c r="P43" s="194"/>
      <c r="Q43" s="194"/>
      <c r="R43" s="194"/>
      <c r="S43" s="194"/>
      <c r="T43" s="194"/>
      <c r="U43" s="194"/>
      <c r="V43" s="194"/>
      <c r="W43" s="194"/>
      <c r="X43" s="194"/>
      <c r="Y43" s="194"/>
      <c r="Z43" s="194"/>
      <c r="AA43" s="194"/>
      <c r="AB43" s="194"/>
      <c r="AC43" s="194"/>
      <c r="AD43" s="194"/>
      <c r="AE43" s="194"/>
      <c r="AF43" s="194"/>
      <c r="AG43" s="194"/>
      <c r="AH43" s="194"/>
      <c r="AI43" s="194"/>
      <c r="AJ43" s="194"/>
      <c r="AK43" s="194"/>
      <c r="AL43" s="194"/>
      <c r="AM43" s="194"/>
      <c r="AN43" s="194"/>
      <c r="AO43" s="194"/>
      <c r="AP43" s="194"/>
      <c r="AQ43" s="194"/>
      <c r="AR43" s="194"/>
      <c r="AS43" s="194"/>
      <c r="AT43" s="194"/>
      <c r="AU43" s="194"/>
      <c r="AV43" s="194"/>
      <c r="AW43" s="194"/>
      <c r="AX43" s="194"/>
      <c r="AY43" s="194"/>
      <c r="AZ43" s="194"/>
      <c r="BA43" s="58"/>
      <c r="BB43" s="58"/>
      <c r="BC43" s="58"/>
      <c r="BD43" s="58"/>
      <c r="BE43" s="58"/>
      <c r="BF43" s="58"/>
      <c r="BG43" s="58"/>
      <c r="BH43" s="58"/>
      <c r="BI43" s="59"/>
      <c r="BJ43" s="59"/>
      <c r="BK43" s="59"/>
      <c r="BL43" s="59"/>
    </row>
    <row r="44" spans="1:79" ht="15.95" customHeight="1" x14ac:dyDescent="0.2">
      <c r="A44" s="193" t="s">
        <v>25</v>
      </c>
      <c r="B44" s="193"/>
      <c r="C44" s="193"/>
      <c r="D44" s="195" t="s">
        <v>23</v>
      </c>
      <c r="E44" s="196"/>
      <c r="F44" s="196"/>
      <c r="G44" s="196"/>
      <c r="H44" s="196"/>
      <c r="I44" s="196"/>
      <c r="J44" s="196"/>
      <c r="K44" s="196"/>
      <c r="L44" s="196"/>
      <c r="M44" s="196"/>
      <c r="N44" s="196"/>
      <c r="O44" s="196"/>
      <c r="P44" s="196"/>
      <c r="Q44" s="196"/>
      <c r="R44" s="196"/>
      <c r="S44" s="196"/>
      <c r="T44" s="196"/>
      <c r="U44" s="196"/>
      <c r="V44" s="196"/>
      <c r="W44" s="196"/>
      <c r="X44" s="196"/>
      <c r="Y44" s="196"/>
      <c r="Z44" s="196"/>
      <c r="AA44" s="196"/>
      <c r="AB44" s="197"/>
      <c r="AC44" s="193" t="s">
        <v>26</v>
      </c>
      <c r="AD44" s="193"/>
      <c r="AE44" s="193"/>
      <c r="AF44" s="193"/>
      <c r="AG44" s="193"/>
      <c r="AH44" s="193"/>
      <c r="AI44" s="193"/>
      <c r="AJ44" s="193"/>
      <c r="AK44" s="193" t="s">
        <v>27</v>
      </c>
      <c r="AL44" s="193"/>
      <c r="AM44" s="193"/>
      <c r="AN44" s="193"/>
      <c r="AO44" s="193"/>
      <c r="AP44" s="193"/>
      <c r="AQ44" s="193"/>
      <c r="AR44" s="193"/>
      <c r="AS44" s="193" t="s">
        <v>24</v>
      </c>
      <c r="AT44" s="193"/>
      <c r="AU44" s="193"/>
      <c r="AV44" s="193"/>
      <c r="AW44" s="193"/>
      <c r="AX44" s="193"/>
      <c r="AY44" s="193"/>
      <c r="AZ44" s="193"/>
      <c r="BA44" s="60"/>
      <c r="BB44" s="60"/>
      <c r="BC44" s="60"/>
      <c r="BD44" s="60"/>
      <c r="BE44" s="60"/>
      <c r="BF44" s="60"/>
      <c r="BG44" s="60"/>
      <c r="BH44" s="60"/>
    </row>
    <row r="45" spans="1:79" ht="29.1" customHeight="1" x14ac:dyDescent="0.2">
      <c r="A45" s="193"/>
      <c r="B45" s="193"/>
      <c r="C45" s="193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200"/>
      <c r="AC45" s="193"/>
      <c r="AD45" s="193"/>
      <c r="AE45" s="193"/>
      <c r="AF45" s="193"/>
      <c r="AG45" s="193"/>
      <c r="AH45" s="193"/>
      <c r="AI45" s="193"/>
      <c r="AJ45" s="193"/>
      <c r="AK45" s="193"/>
      <c r="AL45" s="193"/>
      <c r="AM45" s="193"/>
      <c r="AN45" s="193"/>
      <c r="AO45" s="193"/>
      <c r="AP45" s="193"/>
      <c r="AQ45" s="193"/>
      <c r="AR45" s="193"/>
      <c r="AS45" s="193"/>
      <c r="AT45" s="193"/>
      <c r="AU45" s="193"/>
      <c r="AV45" s="193"/>
      <c r="AW45" s="193"/>
      <c r="AX45" s="193"/>
      <c r="AY45" s="193"/>
      <c r="AZ45" s="193"/>
      <c r="BA45" s="60"/>
      <c r="BB45" s="60"/>
      <c r="BC45" s="60"/>
      <c r="BD45" s="60"/>
      <c r="BE45" s="60"/>
      <c r="BF45" s="60"/>
      <c r="BG45" s="60"/>
      <c r="BH45" s="60"/>
    </row>
    <row r="46" spans="1:79" ht="15.75" x14ac:dyDescent="0.2">
      <c r="A46" s="193">
        <v>1</v>
      </c>
      <c r="B46" s="193"/>
      <c r="C46" s="193"/>
      <c r="D46" s="201">
        <v>2</v>
      </c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3"/>
      <c r="AC46" s="193">
        <v>3</v>
      </c>
      <c r="AD46" s="193"/>
      <c r="AE46" s="193"/>
      <c r="AF46" s="193"/>
      <c r="AG46" s="193"/>
      <c r="AH46" s="193"/>
      <c r="AI46" s="193"/>
      <c r="AJ46" s="193"/>
      <c r="AK46" s="193">
        <v>4</v>
      </c>
      <c r="AL46" s="193"/>
      <c r="AM46" s="193"/>
      <c r="AN46" s="193"/>
      <c r="AO46" s="193"/>
      <c r="AP46" s="193"/>
      <c r="AQ46" s="193"/>
      <c r="AR46" s="193"/>
      <c r="AS46" s="193">
        <v>5</v>
      </c>
      <c r="AT46" s="193"/>
      <c r="AU46" s="193"/>
      <c r="AV46" s="193"/>
      <c r="AW46" s="193"/>
      <c r="AX46" s="193"/>
      <c r="AY46" s="193"/>
      <c r="AZ46" s="193"/>
      <c r="BA46" s="60"/>
      <c r="BB46" s="60"/>
      <c r="BC46" s="60"/>
      <c r="BD46" s="60"/>
      <c r="BE46" s="60"/>
      <c r="BF46" s="60"/>
      <c r="BG46" s="60"/>
      <c r="BH46" s="60"/>
    </row>
    <row r="47" spans="1:79" ht="25.5" customHeight="1" x14ac:dyDescent="0.2">
      <c r="A47" s="141">
        <v>1</v>
      </c>
      <c r="B47" s="141"/>
      <c r="C47" s="141"/>
      <c r="D47" s="185" t="s">
        <v>381</v>
      </c>
      <c r="E47" s="186"/>
      <c r="F47" s="186"/>
      <c r="G47" s="186"/>
      <c r="H47" s="186"/>
      <c r="I47" s="186"/>
      <c r="J47" s="186"/>
      <c r="K47" s="186"/>
      <c r="L47" s="186"/>
      <c r="M47" s="186"/>
      <c r="N47" s="186"/>
      <c r="O47" s="186"/>
      <c r="P47" s="186"/>
      <c r="Q47" s="186"/>
      <c r="R47" s="186"/>
      <c r="S47" s="186"/>
      <c r="T47" s="186"/>
      <c r="U47" s="186"/>
      <c r="V47" s="186"/>
      <c r="W47" s="186"/>
      <c r="X47" s="186"/>
      <c r="Y47" s="186"/>
      <c r="Z47" s="186"/>
      <c r="AA47" s="186"/>
      <c r="AB47" s="187"/>
      <c r="AC47" s="160">
        <f>52906273+835426</f>
        <v>53741699</v>
      </c>
      <c r="AD47" s="160"/>
      <c r="AE47" s="160"/>
      <c r="AF47" s="160"/>
      <c r="AG47" s="160"/>
      <c r="AH47" s="160"/>
      <c r="AI47" s="160"/>
      <c r="AJ47" s="160"/>
      <c r="AK47" s="160">
        <f>1719+15589+1679</f>
        <v>18987</v>
      </c>
      <c r="AL47" s="160"/>
      <c r="AM47" s="160"/>
      <c r="AN47" s="160"/>
      <c r="AO47" s="160"/>
      <c r="AP47" s="160"/>
      <c r="AQ47" s="160"/>
      <c r="AR47" s="160"/>
      <c r="AS47" s="160">
        <f>AC47+AK47</f>
        <v>53760686</v>
      </c>
      <c r="AT47" s="160"/>
      <c r="AU47" s="160"/>
      <c r="AV47" s="160"/>
      <c r="AW47" s="160"/>
      <c r="AX47" s="160"/>
      <c r="AY47" s="160"/>
      <c r="AZ47" s="160"/>
      <c r="BA47" s="62"/>
      <c r="BB47" s="62"/>
      <c r="BC47" s="62"/>
      <c r="BD47" s="62"/>
      <c r="BE47" s="62"/>
      <c r="BF47" s="62"/>
      <c r="BG47" s="62"/>
      <c r="BH47" s="62"/>
      <c r="CA47" s="36" t="s">
        <v>12</v>
      </c>
    </row>
    <row r="48" spans="1:79" ht="12.75" customHeight="1" x14ac:dyDescent="0.2">
      <c r="A48" s="141">
        <v>2</v>
      </c>
      <c r="B48" s="141"/>
      <c r="C48" s="141"/>
      <c r="D48" s="185" t="s">
        <v>382</v>
      </c>
      <c r="E48" s="186"/>
      <c r="F48" s="186"/>
      <c r="G48" s="186"/>
      <c r="H48" s="186"/>
      <c r="I48" s="186"/>
      <c r="J48" s="186"/>
      <c r="K48" s="186"/>
      <c r="L48" s="186"/>
      <c r="M48" s="186"/>
      <c r="N48" s="186"/>
      <c r="O48" s="186"/>
      <c r="P48" s="186"/>
      <c r="Q48" s="186"/>
      <c r="R48" s="186"/>
      <c r="S48" s="186"/>
      <c r="T48" s="186"/>
      <c r="U48" s="186"/>
      <c r="V48" s="186"/>
      <c r="W48" s="186"/>
      <c r="X48" s="186"/>
      <c r="Y48" s="186"/>
      <c r="Z48" s="186"/>
      <c r="AA48" s="186"/>
      <c r="AB48" s="187"/>
      <c r="AC48" s="160">
        <v>2591426</v>
      </c>
      <c r="AD48" s="160"/>
      <c r="AE48" s="160"/>
      <c r="AF48" s="160"/>
      <c r="AG48" s="160"/>
      <c r="AH48" s="160"/>
      <c r="AI48" s="160"/>
      <c r="AJ48" s="160"/>
      <c r="AK48" s="160">
        <f>1242918+101</f>
        <v>1243019</v>
      </c>
      <c r="AL48" s="160"/>
      <c r="AM48" s="160"/>
      <c r="AN48" s="160"/>
      <c r="AO48" s="160"/>
      <c r="AP48" s="160"/>
      <c r="AQ48" s="160"/>
      <c r="AR48" s="160"/>
      <c r="AS48" s="160">
        <f>AC48+AK48</f>
        <v>3834445</v>
      </c>
      <c r="AT48" s="160"/>
      <c r="AU48" s="160"/>
      <c r="AV48" s="160"/>
      <c r="AW48" s="160"/>
      <c r="AX48" s="160"/>
      <c r="AY48" s="160"/>
      <c r="AZ48" s="160"/>
      <c r="BA48" s="62"/>
      <c r="BB48" s="62"/>
      <c r="BC48" s="62"/>
      <c r="BD48" s="62"/>
      <c r="BE48" s="62"/>
      <c r="BF48" s="62"/>
      <c r="BG48" s="62"/>
      <c r="BH48" s="62"/>
    </row>
    <row r="49" spans="1:64" ht="18.75" customHeight="1" x14ac:dyDescent="0.2">
      <c r="A49" s="141">
        <v>3</v>
      </c>
      <c r="B49" s="141"/>
      <c r="C49" s="141"/>
      <c r="D49" s="185" t="s">
        <v>383</v>
      </c>
      <c r="E49" s="186"/>
      <c r="F49" s="186"/>
      <c r="G49" s="186"/>
      <c r="H49" s="186"/>
      <c r="I49" s="186"/>
      <c r="J49" s="186"/>
      <c r="K49" s="186"/>
      <c r="L49" s="186"/>
      <c r="M49" s="186"/>
      <c r="N49" s="186"/>
      <c r="O49" s="186"/>
      <c r="P49" s="186"/>
      <c r="Q49" s="186"/>
      <c r="R49" s="186"/>
      <c r="S49" s="186"/>
      <c r="T49" s="186"/>
      <c r="U49" s="186"/>
      <c r="V49" s="186"/>
      <c r="W49" s="186"/>
      <c r="X49" s="186"/>
      <c r="Y49" s="186"/>
      <c r="Z49" s="186"/>
      <c r="AA49" s="186"/>
      <c r="AB49" s="187"/>
      <c r="AC49" s="160">
        <v>986151</v>
      </c>
      <c r="AD49" s="160"/>
      <c r="AE49" s="160"/>
      <c r="AF49" s="160"/>
      <c r="AG49" s="160"/>
      <c r="AH49" s="160"/>
      <c r="AI49" s="160"/>
      <c r="AJ49" s="160"/>
      <c r="AK49" s="160">
        <v>0</v>
      </c>
      <c r="AL49" s="160"/>
      <c r="AM49" s="160"/>
      <c r="AN49" s="160"/>
      <c r="AO49" s="160"/>
      <c r="AP49" s="160"/>
      <c r="AQ49" s="160"/>
      <c r="AR49" s="160"/>
      <c r="AS49" s="160">
        <f>AC49+AK49</f>
        <v>986151</v>
      </c>
      <c r="AT49" s="160"/>
      <c r="AU49" s="160"/>
      <c r="AV49" s="160"/>
      <c r="AW49" s="160"/>
      <c r="AX49" s="160"/>
      <c r="AY49" s="160"/>
      <c r="AZ49" s="160"/>
      <c r="BA49" s="62"/>
      <c r="BB49" s="62"/>
      <c r="BC49" s="62"/>
      <c r="BD49" s="62"/>
      <c r="BE49" s="62"/>
      <c r="BF49" s="62"/>
      <c r="BG49" s="62"/>
      <c r="BH49" s="62"/>
    </row>
    <row r="50" spans="1:64" ht="18.75" customHeight="1" x14ac:dyDescent="0.2">
      <c r="A50" s="141">
        <v>4</v>
      </c>
      <c r="B50" s="141"/>
      <c r="C50" s="141"/>
      <c r="D50" s="185" t="s">
        <v>462</v>
      </c>
      <c r="E50" s="186"/>
      <c r="F50" s="186"/>
      <c r="G50" s="186"/>
      <c r="H50" s="186"/>
      <c r="I50" s="186"/>
      <c r="J50" s="186"/>
      <c r="K50" s="186"/>
      <c r="L50" s="186"/>
      <c r="M50" s="186"/>
      <c r="N50" s="186"/>
      <c r="O50" s="186"/>
      <c r="P50" s="186"/>
      <c r="Q50" s="186"/>
      <c r="R50" s="186"/>
      <c r="S50" s="186"/>
      <c r="T50" s="186"/>
      <c r="U50" s="186"/>
      <c r="V50" s="186"/>
      <c r="W50" s="186"/>
      <c r="X50" s="186"/>
      <c r="Y50" s="186"/>
      <c r="Z50" s="186"/>
      <c r="AA50" s="186"/>
      <c r="AB50" s="187"/>
      <c r="AC50" s="160">
        <v>0</v>
      </c>
      <c r="AD50" s="160"/>
      <c r="AE50" s="160"/>
      <c r="AF50" s="160"/>
      <c r="AG50" s="160"/>
      <c r="AH50" s="160"/>
      <c r="AI50" s="160"/>
      <c r="AJ50" s="160"/>
      <c r="AK50" s="160">
        <v>806850</v>
      </c>
      <c r="AL50" s="160"/>
      <c r="AM50" s="160"/>
      <c r="AN50" s="160"/>
      <c r="AO50" s="160"/>
      <c r="AP50" s="160"/>
      <c r="AQ50" s="160"/>
      <c r="AR50" s="160"/>
      <c r="AS50" s="160">
        <f>AC50+AK50</f>
        <v>806850</v>
      </c>
      <c r="AT50" s="160"/>
      <c r="AU50" s="160"/>
      <c r="AV50" s="160"/>
      <c r="AW50" s="160"/>
      <c r="AX50" s="160"/>
      <c r="AY50" s="160"/>
      <c r="AZ50" s="160"/>
      <c r="BA50" s="62"/>
      <c r="BB50" s="62"/>
      <c r="BC50" s="62"/>
      <c r="BD50" s="62"/>
      <c r="BE50" s="62"/>
      <c r="BF50" s="62"/>
      <c r="BG50" s="62"/>
      <c r="BH50" s="62"/>
    </row>
    <row r="51" spans="1:64" s="61" customFormat="1" x14ac:dyDescent="0.2">
      <c r="A51" s="204"/>
      <c r="B51" s="204"/>
      <c r="C51" s="204"/>
      <c r="D51" s="205" t="s">
        <v>59</v>
      </c>
      <c r="E51" s="206"/>
      <c r="F51" s="206"/>
      <c r="G51" s="206"/>
      <c r="H51" s="206"/>
      <c r="I51" s="206"/>
      <c r="J51" s="206"/>
      <c r="K51" s="206"/>
      <c r="L51" s="206"/>
      <c r="M51" s="206"/>
      <c r="N51" s="206"/>
      <c r="O51" s="206"/>
      <c r="P51" s="206"/>
      <c r="Q51" s="206"/>
      <c r="R51" s="206"/>
      <c r="S51" s="206"/>
      <c r="T51" s="206"/>
      <c r="U51" s="206"/>
      <c r="V51" s="206"/>
      <c r="W51" s="206"/>
      <c r="X51" s="206"/>
      <c r="Y51" s="206"/>
      <c r="Z51" s="206"/>
      <c r="AA51" s="206"/>
      <c r="AB51" s="207"/>
      <c r="AC51" s="161">
        <f>SUM(AC47:AJ50)</f>
        <v>57319276</v>
      </c>
      <c r="AD51" s="161"/>
      <c r="AE51" s="161"/>
      <c r="AF51" s="161"/>
      <c r="AG51" s="161"/>
      <c r="AH51" s="161"/>
      <c r="AI51" s="161"/>
      <c r="AJ51" s="161"/>
      <c r="AK51" s="161">
        <f>SUM(AK47:AR50)</f>
        <v>2068856</v>
      </c>
      <c r="AL51" s="161"/>
      <c r="AM51" s="161"/>
      <c r="AN51" s="161"/>
      <c r="AO51" s="161"/>
      <c r="AP51" s="161"/>
      <c r="AQ51" s="161"/>
      <c r="AR51" s="161"/>
      <c r="AS51" s="161">
        <f>AC51+AK51</f>
        <v>59388132</v>
      </c>
      <c r="AT51" s="161"/>
      <c r="AU51" s="161"/>
      <c r="AV51" s="161"/>
      <c r="AW51" s="161"/>
      <c r="AX51" s="161"/>
      <c r="AY51" s="161"/>
      <c r="AZ51" s="161"/>
      <c r="BA51" s="63"/>
      <c r="BB51" s="63"/>
      <c r="BC51" s="63"/>
      <c r="BD51" s="63"/>
      <c r="BE51" s="63"/>
      <c r="BF51" s="63"/>
      <c r="BG51" s="63"/>
      <c r="BH51" s="63"/>
    </row>
    <row r="53" spans="1:64" ht="15.75" customHeight="1" x14ac:dyDescent="0.2">
      <c r="A53" s="171" t="s">
        <v>37</v>
      </c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1"/>
      <c r="N53" s="171"/>
      <c r="O53" s="171"/>
      <c r="P53" s="171"/>
      <c r="Q53" s="171"/>
      <c r="R53" s="171"/>
      <c r="S53" s="171"/>
      <c r="T53" s="171"/>
      <c r="U53" s="171"/>
      <c r="V53" s="171"/>
      <c r="W53" s="171"/>
      <c r="X53" s="171"/>
      <c r="Y53" s="171"/>
      <c r="Z53" s="171"/>
      <c r="AA53" s="171"/>
      <c r="AB53" s="171"/>
      <c r="AC53" s="171"/>
      <c r="AD53" s="171"/>
      <c r="AE53" s="171"/>
      <c r="AF53" s="171"/>
      <c r="AG53" s="171"/>
      <c r="AH53" s="171"/>
      <c r="AI53" s="171"/>
      <c r="AJ53" s="171"/>
      <c r="AK53" s="171"/>
      <c r="AL53" s="171"/>
      <c r="AM53" s="171"/>
      <c r="AN53" s="171"/>
      <c r="AO53" s="171"/>
      <c r="AP53" s="171"/>
      <c r="AQ53" s="171"/>
      <c r="AR53" s="171"/>
      <c r="AS53" s="171"/>
      <c r="AT53" s="171"/>
      <c r="AU53" s="171"/>
      <c r="AV53" s="171"/>
      <c r="AW53" s="171"/>
      <c r="AX53" s="171"/>
      <c r="AY53" s="171"/>
      <c r="AZ53" s="171"/>
      <c r="BA53" s="171"/>
      <c r="BB53" s="171"/>
      <c r="BC53" s="171"/>
      <c r="BD53" s="171"/>
      <c r="BE53" s="171"/>
      <c r="BF53" s="171"/>
      <c r="BG53" s="171"/>
      <c r="BH53" s="171"/>
      <c r="BI53" s="171"/>
      <c r="BJ53" s="171"/>
      <c r="BK53" s="171"/>
      <c r="BL53" s="171"/>
    </row>
    <row r="54" spans="1:64" ht="15" customHeight="1" x14ac:dyDescent="0.2">
      <c r="A54" s="194"/>
      <c r="B54" s="194"/>
      <c r="C54" s="194"/>
      <c r="D54" s="194"/>
      <c r="E54" s="194"/>
      <c r="F54" s="194"/>
      <c r="G54" s="194"/>
      <c r="H54" s="194"/>
      <c r="I54" s="194"/>
      <c r="J54" s="194"/>
      <c r="K54" s="194"/>
      <c r="L54" s="194"/>
      <c r="M54" s="194"/>
      <c r="N54" s="194"/>
      <c r="O54" s="194"/>
      <c r="P54" s="194"/>
      <c r="Q54" s="194"/>
      <c r="R54" s="194"/>
      <c r="S54" s="194"/>
      <c r="T54" s="194"/>
      <c r="U54" s="194"/>
      <c r="V54" s="194"/>
      <c r="W54" s="194"/>
      <c r="X54" s="194"/>
      <c r="Y54" s="194"/>
      <c r="Z54" s="194"/>
      <c r="AA54" s="194"/>
      <c r="AB54" s="194"/>
      <c r="AC54" s="194"/>
      <c r="AD54" s="194"/>
      <c r="AE54" s="194"/>
      <c r="AF54" s="194"/>
      <c r="AG54" s="194"/>
      <c r="AH54" s="194"/>
      <c r="AI54" s="194"/>
      <c r="AJ54" s="194"/>
      <c r="AK54" s="194"/>
      <c r="AL54" s="194"/>
      <c r="AM54" s="194"/>
      <c r="AN54" s="194"/>
      <c r="AO54" s="194"/>
      <c r="AP54" s="194"/>
      <c r="AQ54" s="194"/>
      <c r="AR54" s="194"/>
      <c r="AS54" s="194"/>
      <c r="AT54" s="194"/>
      <c r="AU54" s="194"/>
      <c r="AV54" s="194"/>
      <c r="AW54" s="194"/>
      <c r="AX54" s="194"/>
      <c r="AY54" s="194"/>
      <c r="AZ54" s="59"/>
      <c r="BA54" s="59"/>
      <c r="BB54" s="59"/>
      <c r="BC54" s="59"/>
      <c r="BD54" s="59"/>
      <c r="BE54" s="59"/>
      <c r="BF54" s="59"/>
      <c r="BG54" s="59"/>
      <c r="BH54" s="59"/>
      <c r="BI54" s="59"/>
      <c r="BJ54" s="59"/>
      <c r="BK54" s="59"/>
      <c r="BL54" s="59"/>
    </row>
    <row r="55" spans="1:64" ht="15.95" customHeight="1" x14ac:dyDescent="0.2">
      <c r="A55" s="193" t="s">
        <v>25</v>
      </c>
      <c r="B55" s="193"/>
      <c r="C55" s="193"/>
      <c r="D55" s="195" t="s">
        <v>29</v>
      </c>
      <c r="E55" s="196"/>
      <c r="F55" s="196"/>
      <c r="G55" s="196"/>
      <c r="H55" s="196"/>
      <c r="I55" s="196"/>
      <c r="J55" s="196"/>
      <c r="K55" s="196"/>
      <c r="L55" s="196"/>
      <c r="M55" s="196"/>
      <c r="N55" s="196"/>
      <c r="O55" s="196"/>
      <c r="P55" s="196"/>
      <c r="Q55" s="196"/>
      <c r="R55" s="196"/>
      <c r="S55" s="196"/>
      <c r="T55" s="196"/>
      <c r="U55" s="196"/>
      <c r="V55" s="196"/>
      <c r="W55" s="196"/>
      <c r="X55" s="196"/>
      <c r="Y55" s="196"/>
      <c r="Z55" s="196"/>
      <c r="AA55" s="197"/>
      <c r="AB55" s="193" t="s">
        <v>26</v>
      </c>
      <c r="AC55" s="193"/>
      <c r="AD55" s="193"/>
      <c r="AE55" s="193"/>
      <c r="AF55" s="193"/>
      <c r="AG55" s="193"/>
      <c r="AH55" s="193"/>
      <c r="AI55" s="193"/>
      <c r="AJ55" s="193" t="s">
        <v>27</v>
      </c>
      <c r="AK55" s="193"/>
      <c r="AL55" s="193"/>
      <c r="AM55" s="193"/>
      <c r="AN55" s="193"/>
      <c r="AO55" s="193"/>
      <c r="AP55" s="193"/>
      <c r="AQ55" s="193"/>
      <c r="AR55" s="193" t="s">
        <v>24</v>
      </c>
      <c r="AS55" s="193"/>
      <c r="AT55" s="193"/>
      <c r="AU55" s="193"/>
      <c r="AV55" s="193"/>
      <c r="AW55" s="193"/>
      <c r="AX55" s="193"/>
      <c r="AY55" s="193"/>
    </row>
    <row r="56" spans="1:64" ht="29.1" customHeight="1" x14ac:dyDescent="0.2">
      <c r="A56" s="193"/>
      <c r="B56" s="193"/>
      <c r="C56" s="193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200"/>
      <c r="AB56" s="193"/>
      <c r="AC56" s="193"/>
      <c r="AD56" s="193"/>
      <c r="AE56" s="193"/>
      <c r="AF56" s="193"/>
      <c r="AG56" s="193"/>
      <c r="AH56" s="193"/>
      <c r="AI56" s="193"/>
      <c r="AJ56" s="193"/>
      <c r="AK56" s="193"/>
      <c r="AL56" s="193"/>
      <c r="AM56" s="193"/>
      <c r="AN56" s="193"/>
      <c r="AO56" s="193"/>
      <c r="AP56" s="193"/>
      <c r="AQ56" s="193"/>
      <c r="AR56" s="193"/>
      <c r="AS56" s="193"/>
      <c r="AT56" s="193"/>
      <c r="AU56" s="193"/>
      <c r="AV56" s="193"/>
      <c r="AW56" s="193"/>
      <c r="AX56" s="193"/>
      <c r="AY56" s="193"/>
    </row>
    <row r="57" spans="1:64" ht="15.75" customHeight="1" x14ac:dyDescent="0.2">
      <c r="A57" s="193">
        <v>1</v>
      </c>
      <c r="B57" s="193"/>
      <c r="C57" s="193"/>
      <c r="D57" s="201">
        <v>2</v>
      </c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3"/>
      <c r="AB57" s="193">
        <v>3</v>
      </c>
      <c r="AC57" s="193"/>
      <c r="AD57" s="193"/>
      <c r="AE57" s="193"/>
      <c r="AF57" s="193"/>
      <c r="AG57" s="193"/>
      <c r="AH57" s="193"/>
      <c r="AI57" s="193"/>
      <c r="AJ57" s="193">
        <v>4</v>
      </c>
      <c r="AK57" s="193"/>
      <c r="AL57" s="193"/>
      <c r="AM57" s="193"/>
      <c r="AN57" s="193"/>
      <c r="AO57" s="193"/>
      <c r="AP57" s="193"/>
      <c r="AQ57" s="193"/>
      <c r="AR57" s="193">
        <v>5</v>
      </c>
      <c r="AS57" s="193"/>
      <c r="AT57" s="193"/>
      <c r="AU57" s="193"/>
      <c r="AV57" s="193"/>
      <c r="AW57" s="193"/>
      <c r="AX57" s="193"/>
      <c r="AY57" s="193"/>
    </row>
    <row r="58" spans="1:64" ht="30" customHeight="1" x14ac:dyDescent="0.2">
      <c r="A58" s="141">
        <v>1</v>
      </c>
      <c r="B58" s="141"/>
      <c r="C58" s="141"/>
      <c r="D58" s="185" t="s">
        <v>362</v>
      </c>
      <c r="E58" s="186"/>
      <c r="F58" s="186"/>
      <c r="G58" s="186"/>
      <c r="H58" s="186"/>
      <c r="I58" s="186"/>
      <c r="J58" s="186"/>
      <c r="K58" s="186"/>
      <c r="L58" s="186"/>
      <c r="M58" s="186"/>
      <c r="N58" s="186"/>
      <c r="O58" s="186"/>
      <c r="P58" s="186"/>
      <c r="Q58" s="186"/>
      <c r="R58" s="186"/>
      <c r="S58" s="186"/>
      <c r="T58" s="186"/>
      <c r="U58" s="186"/>
      <c r="V58" s="186"/>
      <c r="W58" s="186"/>
      <c r="X58" s="186"/>
      <c r="Y58" s="186"/>
      <c r="Z58" s="186"/>
      <c r="AA58" s="187"/>
      <c r="AB58" s="160">
        <v>0</v>
      </c>
      <c r="AC58" s="160"/>
      <c r="AD58" s="160"/>
      <c r="AE58" s="160"/>
      <c r="AF58" s="160"/>
      <c r="AG58" s="160"/>
      <c r="AH58" s="160"/>
      <c r="AI58" s="160"/>
      <c r="AJ58" s="160">
        <v>806850</v>
      </c>
      <c r="AK58" s="160"/>
      <c r="AL58" s="160"/>
      <c r="AM58" s="160"/>
      <c r="AN58" s="160"/>
      <c r="AO58" s="160"/>
      <c r="AP58" s="160"/>
      <c r="AQ58" s="160"/>
      <c r="AR58" s="160">
        <f>AB58+AJ58</f>
        <v>806850</v>
      </c>
      <c r="AS58" s="160"/>
      <c r="AT58" s="160"/>
      <c r="AU58" s="160"/>
      <c r="AV58" s="160"/>
      <c r="AW58" s="160"/>
      <c r="AX58" s="160"/>
      <c r="AY58" s="160"/>
    </row>
    <row r="59" spans="1:64" s="61" customFormat="1" ht="12.75" customHeight="1" x14ac:dyDescent="0.2">
      <c r="A59" s="204"/>
      <c r="B59" s="204"/>
      <c r="C59" s="204"/>
      <c r="D59" s="205" t="s">
        <v>24</v>
      </c>
      <c r="E59" s="206"/>
      <c r="F59" s="206"/>
      <c r="G59" s="206"/>
      <c r="H59" s="206"/>
      <c r="I59" s="206"/>
      <c r="J59" s="206"/>
      <c r="K59" s="206"/>
      <c r="L59" s="206"/>
      <c r="M59" s="206"/>
      <c r="N59" s="206"/>
      <c r="O59" s="206"/>
      <c r="P59" s="206"/>
      <c r="Q59" s="206"/>
      <c r="R59" s="206"/>
      <c r="S59" s="206"/>
      <c r="T59" s="206"/>
      <c r="U59" s="206"/>
      <c r="V59" s="206"/>
      <c r="W59" s="206"/>
      <c r="X59" s="206"/>
      <c r="Y59" s="206"/>
      <c r="Z59" s="206"/>
      <c r="AA59" s="207"/>
      <c r="AB59" s="161">
        <f>SUM(AB58)</f>
        <v>0</v>
      </c>
      <c r="AC59" s="161"/>
      <c r="AD59" s="161"/>
      <c r="AE59" s="161"/>
      <c r="AF59" s="161"/>
      <c r="AG59" s="161"/>
      <c r="AH59" s="161"/>
      <c r="AI59" s="161"/>
      <c r="AJ59" s="161">
        <f t="shared" ref="AJ59" si="0">SUM(AJ58)</f>
        <v>806850</v>
      </c>
      <c r="AK59" s="161"/>
      <c r="AL59" s="161"/>
      <c r="AM59" s="161"/>
      <c r="AN59" s="161"/>
      <c r="AO59" s="161"/>
      <c r="AP59" s="161"/>
      <c r="AQ59" s="161"/>
      <c r="AR59" s="161">
        <f t="shared" ref="AR59" si="1">SUM(AR58)</f>
        <v>806850</v>
      </c>
      <c r="AS59" s="161"/>
      <c r="AT59" s="161"/>
      <c r="AU59" s="161"/>
      <c r="AV59" s="161"/>
      <c r="AW59" s="161"/>
      <c r="AX59" s="161"/>
      <c r="AY59" s="161"/>
    </row>
    <row r="61" spans="1:64" ht="15.75" customHeight="1" x14ac:dyDescent="0.2">
      <c r="A61" s="183" t="s">
        <v>38</v>
      </c>
      <c r="B61" s="183"/>
      <c r="C61" s="183"/>
      <c r="D61" s="183"/>
      <c r="E61" s="183"/>
      <c r="F61" s="183"/>
      <c r="G61" s="183"/>
      <c r="H61" s="183"/>
      <c r="I61" s="183"/>
      <c r="J61" s="183"/>
      <c r="K61" s="183"/>
      <c r="L61" s="183"/>
      <c r="M61" s="183"/>
      <c r="N61" s="183"/>
      <c r="O61" s="183"/>
      <c r="P61" s="183"/>
      <c r="Q61" s="183"/>
      <c r="R61" s="183"/>
      <c r="S61" s="183"/>
      <c r="T61" s="183"/>
      <c r="U61" s="183"/>
      <c r="V61" s="183"/>
      <c r="W61" s="183"/>
      <c r="X61" s="183"/>
      <c r="Y61" s="183"/>
      <c r="Z61" s="183"/>
      <c r="AA61" s="183"/>
      <c r="AB61" s="183"/>
      <c r="AC61" s="183"/>
      <c r="AD61" s="183"/>
      <c r="AE61" s="183"/>
      <c r="AF61" s="183"/>
      <c r="AG61" s="183"/>
      <c r="AH61" s="183"/>
      <c r="AI61" s="183"/>
      <c r="AJ61" s="183"/>
      <c r="AK61" s="183"/>
      <c r="AL61" s="183"/>
      <c r="AM61" s="183"/>
      <c r="AN61" s="183"/>
      <c r="AO61" s="183"/>
      <c r="AP61" s="183"/>
      <c r="AQ61" s="183"/>
      <c r="AR61" s="183"/>
      <c r="AS61" s="183"/>
      <c r="AT61" s="183"/>
      <c r="AU61" s="183"/>
      <c r="AV61" s="183"/>
      <c r="AW61" s="183"/>
      <c r="AX61" s="183"/>
      <c r="AY61" s="183"/>
      <c r="AZ61" s="183"/>
      <c r="BA61" s="183"/>
      <c r="BB61" s="183"/>
      <c r="BC61" s="183"/>
      <c r="BD61" s="183"/>
      <c r="BE61" s="183"/>
      <c r="BF61" s="183"/>
      <c r="BG61" s="183"/>
      <c r="BH61" s="183"/>
      <c r="BI61" s="183"/>
      <c r="BJ61" s="183"/>
      <c r="BK61" s="183"/>
      <c r="BL61" s="183"/>
    </row>
    <row r="62" spans="1:64" ht="30" customHeight="1" x14ac:dyDescent="0.2">
      <c r="A62" s="193" t="s">
        <v>25</v>
      </c>
      <c r="B62" s="193"/>
      <c r="C62" s="193"/>
      <c r="D62" s="193"/>
      <c r="E62" s="193"/>
      <c r="F62" s="193"/>
      <c r="G62" s="201" t="s">
        <v>39</v>
      </c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3"/>
      <c r="Z62" s="193" t="s">
        <v>2</v>
      </c>
      <c r="AA62" s="193"/>
      <c r="AB62" s="193"/>
      <c r="AC62" s="193"/>
      <c r="AD62" s="193"/>
      <c r="AE62" s="193" t="s">
        <v>1</v>
      </c>
      <c r="AF62" s="193"/>
      <c r="AG62" s="193"/>
      <c r="AH62" s="193"/>
      <c r="AI62" s="193"/>
      <c r="AJ62" s="193"/>
      <c r="AK62" s="193"/>
      <c r="AL62" s="193"/>
      <c r="AM62" s="193"/>
      <c r="AN62" s="193"/>
      <c r="AO62" s="201" t="s">
        <v>26</v>
      </c>
      <c r="AP62" s="202"/>
      <c r="AQ62" s="202"/>
      <c r="AR62" s="202"/>
      <c r="AS62" s="202"/>
      <c r="AT62" s="202"/>
      <c r="AU62" s="202"/>
      <c r="AV62" s="203"/>
      <c r="AW62" s="201" t="s">
        <v>27</v>
      </c>
      <c r="AX62" s="202"/>
      <c r="AY62" s="202"/>
      <c r="AZ62" s="202"/>
      <c r="BA62" s="202"/>
      <c r="BB62" s="202"/>
      <c r="BC62" s="202"/>
      <c r="BD62" s="203"/>
      <c r="BE62" s="201" t="s">
        <v>24</v>
      </c>
      <c r="BF62" s="202"/>
      <c r="BG62" s="202"/>
      <c r="BH62" s="202"/>
      <c r="BI62" s="202"/>
      <c r="BJ62" s="202"/>
      <c r="BK62" s="202"/>
      <c r="BL62" s="203"/>
    </row>
    <row r="63" spans="1:64" ht="15.75" customHeight="1" x14ac:dyDescent="0.2">
      <c r="A63" s="193">
        <v>1</v>
      </c>
      <c r="B63" s="193"/>
      <c r="C63" s="193"/>
      <c r="D63" s="193"/>
      <c r="E63" s="193"/>
      <c r="F63" s="193"/>
      <c r="G63" s="201">
        <v>2</v>
      </c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3"/>
      <c r="Z63" s="193">
        <v>3</v>
      </c>
      <c r="AA63" s="193"/>
      <c r="AB63" s="193"/>
      <c r="AC63" s="193"/>
      <c r="AD63" s="193"/>
      <c r="AE63" s="193">
        <v>4</v>
      </c>
      <c r="AF63" s="193"/>
      <c r="AG63" s="193"/>
      <c r="AH63" s="193"/>
      <c r="AI63" s="193"/>
      <c r="AJ63" s="193"/>
      <c r="AK63" s="193"/>
      <c r="AL63" s="193"/>
      <c r="AM63" s="193"/>
      <c r="AN63" s="193"/>
      <c r="AO63" s="193">
        <v>5</v>
      </c>
      <c r="AP63" s="193"/>
      <c r="AQ63" s="193"/>
      <c r="AR63" s="193"/>
      <c r="AS63" s="193"/>
      <c r="AT63" s="193"/>
      <c r="AU63" s="193"/>
      <c r="AV63" s="193"/>
      <c r="AW63" s="193">
        <v>6</v>
      </c>
      <c r="AX63" s="193"/>
      <c r="AY63" s="193"/>
      <c r="AZ63" s="193"/>
      <c r="BA63" s="193"/>
      <c r="BB63" s="193"/>
      <c r="BC63" s="193"/>
      <c r="BD63" s="193"/>
      <c r="BE63" s="193">
        <v>7</v>
      </c>
      <c r="BF63" s="193"/>
      <c r="BG63" s="193"/>
      <c r="BH63" s="193"/>
      <c r="BI63" s="193"/>
      <c r="BJ63" s="193"/>
      <c r="BK63" s="193"/>
      <c r="BL63" s="193"/>
    </row>
    <row r="64" spans="1:64" ht="15.75" customHeight="1" x14ac:dyDescent="0.2">
      <c r="A64" s="201" t="s">
        <v>95</v>
      </c>
      <c r="B64" s="202"/>
      <c r="C64" s="202"/>
      <c r="D64" s="202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3"/>
    </row>
    <row r="65" spans="1:79" s="61" customFormat="1" ht="12.75" customHeight="1" x14ac:dyDescent="0.2">
      <c r="A65" s="204">
        <v>1</v>
      </c>
      <c r="B65" s="204"/>
      <c r="C65" s="204"/>
      <c r="D65" s="204"/>
      <c r="E65" s="204"/>
      <c r="F65" s="204"/>
      <c r="G65" s="209" t="s">
        <v>60</v>
      </c>
      <c r="H65" s="210"/>
      <c r="I65" s="210"/>
      <c r="J65" s="210"/>
      <c r="K65" s="210"/>
      <c r="L65" s="210"/>
      <c r="M65" s="210"/>
      <c r="N65" s="210"/>
      <c r="O65" s="210"/>
      <c r="P65" s="210"/>
      <c r="Q65" s="210"/>
      <c r="R65" s="210"/>
      <c r="S65" s="210"/>
      <c r="T65" s="210"/>
      <c r="U65" s="210"/>
      <c r="V65" s="210"/>
      <c r="W65" s="210"/>
      <c r="X65" s="210"/>
      <c r="Y65" s="211"/>
      <c r="Z65" s="212"/>
      <c r="AA65" s="212"/>
      <c r="AB65" s="212"/>
      <c r="AC65" s="212"/>
      <c r="AD65" s="212"/>
      <c r="AE65" s="212"/>
      <c r="AF65" s="212"/>
      <c r="AG65" s="212"/>
      <c r="AH65" s="212"/>
      <c r="AI65" s="212"/>
      <c r="AJ65" s="212"/>
      <c r="AK65" s="212"/>
      <c r="AL65" s="212"/>
      <c r="AM65" s="212"/>
      <c r="AN65" s="209"/>
      <c r="AO65" s="161"/>
      <c r="AP65" s="161"/>
      <c r="AQ65" s="161"/>
      <c r="AR65" s="161"/>
      <c r="AS65" s="161"/>
      <c r="AT65" s="161"/>
      <c r="AU65" s="161"/>
      <c r="AV65" s="161"/>
      <c r="AW65" s="161"/>
      <c r="AX65" s="161"/>
      <c r="AY65" s="161"/>
      <c r="AZ65" s="161"/>
      <c r="BA65" s="161"/>
      <c r="BB65" s="161"/>
      <c r="BC65" s="161"/>
      <c r="BD65" s="161"/>
      <c r="BE65" s="161"/>
      <c r="BF65" s="161"/>
      <c r="BG65" s="161"/>
      <c r="BH65" s="161"/>
      <c r="BI65" s="161"/>
      <c r="BJ65" s="161"/>
      <c r="BK65" s="161"/>
      <c r="BL65" s="161"/>
      <c r="CA65" s="61" t="s">
        <v>16</v>
      </c>
    </row>
    <row r="66" spans="1:79" ht="12.75" customHeight="1" x14ac:dyDescent="0.2">
      <c r="A66" s="141"/>
      <c r="B66" s="141"/>
      <c r="C66" s="141"/>
      <c r="D66" s="141"/>
      <c r="E66" s="141"/>
      <c r="F66" s="141"/>
      <c r="G66" s="162" t="s">
        <v>66</v>
      </c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2"/>
      <c r="Z66" s="145" t="s">
        <v>67</v>
      </c>
      <c r="AA66" s="145"/>
      <c r="AB66" s="145"/>
      <c r="AC66" s="145"/>
      <c r="AD66" s="145"/>
      <c r="AE66" s="145" t="s">
        <v>68</v>
      </c>
      <c r="AF66" s="145"/>
      <c r="AG66" s="145"/>
      <c r="AH66" s="145"/>
      <c r="AI66" s="145"/>
      <c r="AJ66" s="145"/>
      <c r="AK66" s="145"/>
      <c r="AL66" s="145"/>
      <c r="AM66" s="145"/>
      <c r="AN66" s="162"/>
      <c r="AO66" s="160">
        <v>57319276</v>
      </c>
      <c r="AP66" s="160"/>
      <c r="AQ66" s="160"/>
      <c r="AR66" s="160"/>
      <c r="AS66" s="160"/>
      <c r="AT66" s="160"/>
      <c r="AU66" s="160"/>
      <c r="AV66" s="160"/>
      <c r="AW66" s="160">
        <v>1262006</v>
      </c>
      <c r="AX66" s="160"/>
      <c r="AY66" s="160"/>
      <c r="AZ66" s="160"/>
      <c r="BA66" s="160"/>
      <c r="BB66" s="160"/>
      <c r="BC66" s="160"/>
      <c r="BD66" s="160"/>
      <c r="BE66" s="160">
        <f t="shared" ref="BE66:BE85" si="2">AO66+AW66</f>
        <v>58581282</v>
      </c>
      <c r="BF66" s="160"/>
      <c r="BG66" s="160"/>
      <c r="BH66" s="160"/>
      <c r="BI66" s="160"/>
      <c r="BJ66" s="160"/>
      <c r="BK66" s="160"/>
      <c r="BL66" s="160"/>
    </row>
    <row r="67" spans="1:79" ht="12.75" customHeight="1" x14ac:dyDescent="0.2">
      <c r="A67" s="141"/>
      <c r="B67" s="141"/>
      <c r="C67" s="141"/>
      <c r="D67" s="141"/>
      <c r="E67" s="141"/>
      <c r="F67" s="141"/>
      <c r="G67" s="162" t="s">
        <v>384</v>
      </c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2"/>
      <c r="Z67" s="145" t="s">
        <v>67</v>
      </c>
      <c r="AA67" s="145"/>
      <c r="AB67" s="145"/>
      <c r="AC67" s="145"/>
      <c r="AD67" s="145"/>
      <c r="AE67" s="145" t="s">
        <v>68</v>
      </c>
      <c r="AF67" s="145"/>
      <c r="AG67" s="145"/>
      <c r="AH67" s="145"/>
      <c r="AI67" s="145"/>
      <c r="AJ67" s="145"/>
      <c r="AK67" s="145"/>
      <c r="AL67" s="145"/>
      <c r="AM67" s="145"/>
      <c r="AN67" s="162"/>
      <c r="AO67" s="160">
        <v>2591426</v>
      </c>
      <c r="AP67" s="160"/>
      <c r="AQ67" s="160"/>
      <c r="AR67" s="160"/>
      <c r="AS67" s="160"/>
      <c r="AT67" s="160"/>
      <c r="AU67" s="160"/>
      <c r="AV67" s="160"/>
      <c r="AW67" s="160">
        <v>1243019</v>
      </c>
      <c r="AX67" s="160"/>
      <c r="AY67" s="160"/>
      <c r="AZ67" s="160"/>
      <c r="BA67" s="160"/>
      <c r="BB67" s="160"/>
      <c r="BC67" s="160"/>
      <c r="BD67" s="160"/>
      <c r="BE67" s="160">
        <f t="shared" si="2"/>
        <v>3834445</v>
      </c>
      <c r="BF67" s="160"/>
      <c r="BG67" s="160"/>
      <c r="BH67" s="160"/>
      <c r="BI67" s="160"/>
      <c r="BJ67" s="160"/>
      <c r="BK67" s="160"/>
      <c r="BL67" s="160"/>
    </row>
    <row r="68" spans="1:79" ht="28.5" customHeight="1" x14ac:dyDescent="0.2">
      <c r="A68" s="141"/>
      <c r="B68" s="141"/>
      <c r="C68" s="141"/>
      <c r="D68" s="141"/>
      <c r="E68" s="141"/>
      <c r="F68" s="141"/>
      <c r="G68" s="162" t="s">
        <v>385</v>
      </c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2"/>
      <c r="Z68" s="145" t="s">
        <v>67</v>
      </c>
      <c r="AA68" s="145"/>
      <c r="AB68" s="145"/>
      <c r="AC68" s="145"/>
      <c r="AD68" s="145"/>
      <c r="AE68" s="145" t="s">
        <v>68</v>
      </c>
      <c r="AF68" s="145"/>
      <c r="AG68" s="145"/>
      <c r="AH68" s="145"/>
      <c r="AI68" s="145"/>
      <c r="AJ68" s="145"/>
      <c r="AK68" s="145"/>
      <c r="AL68" s="145"/>
      <c r="AM68" s="145"/>
      <c r="AN68" s="162"/>
      <c r="AO68" s="160">
        <v>53741699</v>
      </c>
      <c r="AP68" s="160"/>
      <c r="AQ68" s="160"/>
      <c r="AR68" s="160"/>
      <c r="AS68" s="160"/>
      <c r="AT68" s="160"/>
      <c r="AU68" s="160"/>
      <c r="AV68" s="160"/>
      <c r="AW68" s="160">
        <v>18987</v>
      </c>
      <c r="AX68" s="160"/>
      <c r="AY68" s="160"/>
      <c r="AZ68" s="160"/>
      <c r="BA68" s="160"/>
      <c r="BB68" s="160"/>
      <c r="BC68" s="160"/>
      <c r="BD68" s="160"/>
      <c r="BE68" s="160">
        <f t="shared" si="2"/>
        <v>53760686</v>
      </c>
      <c r="BF68" s="160"/>
      <c r="BG68" s="160"/>
      <c r="BH68" s="160"/>
      <c r="BI68" s="160"/>
      <c r="BJ68" s="160"/>
      <c r="BK68" s="160"/>
      <c r="BL68" s="160"/>
    </row>
    <row r="69" spans="1:79" ht="12.75" customHeight="1" x14ac:dyDescent="0.2">
      <c r="A69" s="141"/>
      <c r="B69" s="141"/>
      <c r="C69" s="141"/>
      <c r="D69" s="141"/>
      <c r="E69" s="141"/>
      <c r="F69" s="141"/>
      <c r="G69" s="162" t="s">
        <v>386</v>
      </c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2"/>
      <c r="Z69" s="145" t="s">
        <v>67</v>
      </c>
      <c r="AA69" s="145"/>
      <c r="AB69" s="145"/>
      <c r="AC69" s="145"/>
      <c r="AD69" s="145"/>
      <c r="AE69" s="145" t="s">
        <v>68</v>
      </c>
      <c r="AF69" s="145"/>
      <c r="AG69" s="145"/>
      <c r="AH69" s="145"/>
      <c r="AI69" s="145"/>
      <c r="AJ69" s="145"/>
      <c r="AK69" s="145"/>
      <c r="AL69" s="145"/>
      <c r="AM69" s="145"/>
      <c r="AN69" s="162"/>
      <c r="AO69" s="160">
        <v>986151</v>
      </c>
      <c r="AP69" s="160"/>
      <c r="AQ69" s="160"/>
      <c r="AR69" s="160"/>
      <c r="AS69" s="160"/>
      <c r="AT69" s="160"/>
      <c r="AU69" s="160"/>
      <c r="AV69" s="160"/>
      <c r="AW69" s="160">
        <v>0</v>
      </c>
      <c r="AX69" s="160"/>
      <c r="AY69" s="160"/>
      <c r="AZ69" s="160"/>
      <c r="BA69" s="160"/>
      <c r="BB69" s="160"/>
      <c r="BC69" s="160"/>
      <c r="BD69" s="160"/>
      <c r="BE69" s="160">
        <f t="shared" si="2"/>
        <v>986151</v>
      </c>
      <c r="BF69" s="160"/>
      <c r="BG69" s="160"/>
      <c r="BH69" s="160"/>
      <c r="BI69" s="160"/>
      <c r="BJ69" s="160"/>
      <c r="BK69" s="160"/>
      <c r="BL69" s="160"/>
    </row>
    <row r="70" spans="1:79" ht="12.75" customHeight="1" x14ac:dyDescent="0.2">
      <c r="A70" s="141"/>
      <c r="B70" s="141"/>
      <c r="C70" s="141"/>
      <c r="D70" s="141"/>
      <c r="E70" s="141"/>
      <c r="F70" s="141"/>
      <c r="G70" s="162" t="s">
        <v>101</v>
      </c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2"/>
      <c r="Z70" s="145" t="s">
        <v>63</v>
      </c>
      <c r="AA70" s="145"/>
      <c r="AB70" s="145"/>
      <c r="AC70" s="145"/>
      <c r="AD70" s="145"/>
      <c r="AE70" s="145" t="s">
        <v>102</v>
      </c>
      <c r="AF70" s="145"/>
      <c r="AG70" s="145"/>
      <c r="AH70" s="145"/>
      <c r="AI70" s="145"/>
      <c r="AJ70" s="145"/>
      <c r="AK70" s="145"/>
      <c r="AL70" s="145"/>
      <c r="AM70" s="145"/>
      <c r="AN70" s="162"/>
      <c r="AO70" s="160">
        <v>14</v>
      </c>
      <c r="AP70" s="160"/>
      <c r="AQ70" s="160"/>
      <c r="AR70" s="160"/>
      <c r="AS70" s="160"/>
      <c r="AT70" s="160"/>
      <c r="AU70" s="160"/>
      <c r="AV70" s="160"/>
      <c r="AW70" s="160">
        <v>0</v>
      </c>
      <c r="AX70" s="160"/>
      <c r="AY70" s="160"/>
      <c r="AZ70" s="160"/>
      <c r="BA70" s="160"/>
      <c r="BB70" s="160"/>
      <c r="BC70" s="160"/>
      <c r="BD70" s="160"/>
      <c r="BE70" s="160">
        <f t="shared" si="2"/>
        <v>14</v>
      </c>
      <c r="BF70" s="160"/>
      <c r="BG70" s="160"/>
      <c r="BH70" s="160"/>
      <c r="BI70" s="160"/>
      <c r="BJ70" s="160"/>
      <c r="BK70" s="160"/>
      <c r="BL70" s="160"/>
    </row>
    <row r="71" spans="1:79" ht="12.75" customHeight="1" x14ac:dyDescent="0.2">
      <c r="A71" s="141"/>
      <c r="B71" s="141"/>
      <c r="C71" s="141"/>
      <c r="D71" s="141"/>
      <c r="E71" s="141"/>
      <c r="F71" s="141"/>
      <c r="G71" s="162" t="s">
        <v>103</v>
      </c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2"/>
      <c r="Z71" s="145" t="s">
        <v>63</v>
      </c>
      <c r="AA71" s="145"/>
      <c r="AB71" s="145"/>
      <c r="AC71" s="145"/>
      <c r="AD71" s="145"/>
      <c r="AE71" s="145" t="s">
        <v>102</v>
      </c>
      <c r="AF71" s="145"/>
      <c r="AG71" s="145"/>
      <c r="AH71" s="145"/>
      <c r="AI71" s="145"/>
      <c r="AJ71" s="145"/>
      <c r="AK71" s="145"/>
      <c r="AL71" s="145"/>
      <c r="AM71" s="145"/>
      <c r="AN71" s="162"/>
      <c r="AO71" s="160">
        <v>55</v>
      </c>
      <c r="AP71" s="160"/>
      <c r="AQ71" s="160"/>
      <c r="AR71" s="160"/>
      <c r="AS71" s="160"/>
      <c r="AT71" s="160"/>
      <c r="AU71" s="160"/>
      <c r="AV71" s="160"/>
      <c r="AW71" s="160">
        <v>0</v>
      </c>
      <c r="AX71" s="160"/>
      <c r="AY71" s="160"/>
      <c r="AZ71" s="160"/>
      <c r="BA71" s="160"/>
      <c r="BB71" s="160"/>
      <c r="BC71" s="160"/>
      <c r="BD71" s="160"/>
      <c r="BE71" s="160">
        <f t="shared" si="2"/>
        <v>55</v>
      </c>
      <c r="BF71" s="160"/>
      <c r="BG71" s="160"/>
      <c r="BH71" s="160"/>
      <c r="BI71" s="160"/>
      <c r="BJ71" s="160"/>
      <c r="BK71" s="160"/>
      <c r="BL71" s="160"/>
    </row>
    <row r="72" spans="1:79" ht="12.75" customHeight="1" x14ac:dyDescent="0.2">
      <c r="A72" s="141"/>
      <c r="B72" s="141"/>
      <c r="C72" s="141"/>
      <c r="D72" s="141"/>
      <c r="E72" s="141"/>
      <c r="F72" s="141"/>
      <c r="G72" s="162" t="s">
        <v>387</v>
      </c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2"/>
      <c r="Z72" s="145" t="s">
        <v>63</v>
      </c>
      <c r="AA72" s="145"/>
      <c r="AB72" s="145"/>
      <c r="AC72" s="145"/>
      <c r="AD72" s="145"/>
      <c r="AE72" s="145" t="s">
        <v>102</v>
      </c>
      <c r="AF72" s="145"/>
      <c r="AG72" s="145"/>
      <c r="AH72" s="145"/>
      <c r="AI72" s="145"/>
      <c r="AJ72" s="145"/>
      <c r="AK72" s="145"/>
      <c r="AL72" s="145"/>
      <c r="AM72" s="145"/>
      <c r="AN72" s="162"/>
      <c r="AO72" s="160">
        <v>4</v>
      </c>
      <c r="AP72" s="160"/>
      <c r="AQ72" s="160"/>
      <c r="AR72" s="160"/>
      <c r="AS72" s="160"/>
      <c r="AT72" s="160"/>
      <c r="AU72" s="160"/>
      <c r="AV72" s="160"/>
      <c r="AW72" s="160">
        <v>0</v>
      </c>
      <c r="AX72" s="160"/>
      <c r="AY72" s="160"/>
      <c r="AZ72" s="160"/>
      <c r="BA72" s="160"/>
      <c r="BB72" s="160"/>
      <c r="BC72" s="160"/>
      <c r="BD72" s="160"/>
      <c r="BE72" s="160">
        <f t="shared" si="2"/>
        <v>4</v>
      </c>
      <c r="BF72" s="160"/>
      <c r="BG72" s="160"/>
      <c r="BH72" s="160"/>
      <c r="BI72" s="160"/>
      <c r="BJ72" s="160"/>
      <c r="BK72" s="160"/>
      <c r="BL72" s="160"/>
    </row>
    <row r="73" spans="1:79" s="61" customFormat="1" ht="12.75" customHeight="1" x14ac:dyDescent="0.2">
      <c r="A73" s="204">
        <v>0</v>
      </c>
      <c r="B73" s="204"/>
      <c r="C73" s="204"/>
      <c r="D73" s="204"/>
      <c r="E73" s="204"/>
      <c r="F73" s="204"/>
      <c r="G73" s="162" t="s">
        <v>96</v>
      </c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2"/>
      <c r="Z73" s="145"/>
      <c r="AA73" s="145"/>
      <c r="AB73" s="145"/>
      <c r="AC73" s="145"/>
      <c r="AD73" s="145"/>
      <c r="AE73" s="145" t="s">
        <v>105</v>
      </c>
      <c r="AF73" s="145"/>
      <c r="AG73" s="145"/>
      <c r="AH73" s="145"/>
      <c r="AI73" s="145"/>
      <c r="AJ73" s="145"/>
      <c r="AK73" s="145"/>
      <c r="AL73" s="145"/>
      <c r="AM73" s="145"/>
      <c r="AN73" s="162"/>
      <c r="AO73" s="160">
        <v>338.75</v>
      </c>
      <c r="AP73" s="160"/>
      <c r="AQ73" s="160"/>
      <c r="AR73" s="160"/>
      <c r="AS73" s="160"/>
      <c r="AT73" s="160"/>
      <c r="AU73" s="160"/>
      <c r="AV73" s="160"/>
      <c r="AW73" s="160">
        <v>0</v>
      </c>
      <c r="AX73" s="160"/>
      <c r="AY73" s="160"/>
      <c r="AZ73" s="160"/>
      <c r="BA73" s="160"/>
      <c r="BB73" s="160"/>
      <c r="BC73" s="160"/>
      <c r="BD73" s="160"/>
      <c r="BE73" s="160">
        <f t="shared" si="2"/>
        <v>338.75</v>
      </c>
      <c r="BF73" s="160"/>
      <c r="BG73" s="160"/>
      <c r="BH73" s="160"/>
      <c r="BI73" s="160"/>
      <c r="BJ73" s="160"/>
      <c r="BK73" s="160"/>
      <c r="BL73" s="160"/>
    </row>
    <row r="74" spans="1:79" ht="24.75" customHeight="1" x14ac:dyDescent="0.2">
      <c r="A74" s="141"/>
      <c r="B74" s="141"/>
      <c r="C74" s="141"/>
      <c r="D74" s="141"/>
      <c r="E74" s="141"/>
      <c r="F74" s="141"/>
      <c r="G74" s="162" t="s">
        <v>104</v>
      </c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2"/>
      <c r="Z74" s="145" t="s">
        <v>63</v>
      </c>
      <c r="AA74" s="145"/>
      <c r="AB74" s="145"/>
      <c r="AC74" s="145"/>
      <c r="AD74" s="145"/>
      <c r="AE74" s="145" t="s">
        <v>148</v>
      </c>
      <c r="AF74" s="145"/>
      <c r="AG74" s="145"/>
      <c r="AH74" s="145"/>
      <c r="AI74" s="145"/>
      <c r="AJ74" s="145"/>
      <c r="AK74" s="145"/>
      <c r="AL74" s="145"/>
      <c r="AM74" s="145"/>
      <c r="AN74" s="162"/>
      <c r="AO74" s="160">
        <f>AO78+AO85</f>
        <v>38.5</v>
      </c>
      <c r="AP74" s="160"/>
      <c r="AQ74" s="160"/>
      <c r="AR74" s="160"/>
      <c r="AS74" s="160"/>
      <c r="AT74" s="160"/>
      <c r="AU74" s="160"/>
      <c r="AV74" s="160"/>
      <c r="AW74" s="160">
        <v>0</v>
      </c>
      <c r="AX74" s="160"/>
      <c r="AY74" s="160"/>
      <c r="AZ74" s="160"/>
      <c r="BA74" s="160"/>
      <c r="BB74" s="160"/>
      <c r="BC74" s="160"/>
      <c r="BD74" s="160"/>
      <c r="BE74" s="160">
        <f t="shared" si="2"/>
        <v>38.5</v>
      </c>
      <c r="BF74" s="160"/>
      <c r="BG74" s="160"/>
      <c r="BH74" s="160"/>
      <c r="BI74" s="160"/>
      <c r="BJ74" s="160"/>
      <c r="BK74" s="160"/>
      <c r="BL74" s="160"/>
    </row>
    <row r="75" spans="1:79" ht="25.5" customHeight="1" x14ac:dyDescent="0.2">
      <c r="A75" s="141"/>
      <c r="B75" s="141"/>
      <c r="C75" s="141"/>
      <c r="D75" s="141"/>
      <c r="E75" s="141"/>
      <c r="F75" s="141"/>
      <c r="G75" s="162" t="s">
        <v>106</v>
      </c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2"/>
      <c r="Z75" s="145" t="s">
        <v>63</v>
      </c>
      <c r="AA75" s="145"/>
      <c r="AB75" s="145"/>
      <c r="AC75" s="145"/>
      <c r="AD75" s="145"/>
      <c r="AE75" s="145" t="s">
        <v>148</v>
      </c>
      <c r="AF75" s="145"/>
      <c r="AG75" s="145"/>
      <c r="AH75" s="145"/>
      <c r="AI75" s="145"/>
      <c r="AJ75" s="145"/>
      <c r="AK75" s="145"/>
      <c r="AL75" s="145"/>
      <c r="AM75" s="145"/>
      <c r="AN75" s="162"/>
      <c r="AO75" s="160">
        <f>AO77+AO80+AO82+AO84</f>
        <v>300.25</v>
      </c>
      <c r="AP75" s="160"/>
      <c r="AQ75" s="160"/>
      <c r="AR75" s="160"/>
      <c r="AS75" s="160"/>
      <c r="AT75" s="160"/>
      <c r="AU75" s="160"/>
      <c r="AV75" s="160"/>
      <c r="AW75" s="160">
        <v>0</v>
      </c>
      <c r="AX75" s="160"/>
      <c r="AY75" s="160"/>
      <c r="AZ75" s="160"/>
      <c r="BA75" s="160"/>
      <c r="BB75" s="160"/>
      <c r="BC75" s="160"/>
      <c r="BD75" s="160"/>
      <c r="BE75" s="160">
        <f t="shared" si="2"/>
        <v>300.25</v>
      </c>
      <c r="BF75" s="160"/>
      <c r="BG75" s="160"/>
      <c r="BH75" s="160"/>
      <c r="BI75" s="160"/>
      <c r="BJ75" s="160"/>
      <c r="BK75" s="160"/>
      <c r="BL75" s="160"/>
    </row>
    <row r="76" spans="1:79" s="61" customFormat="1" ht="12.75" customHeight="1" x14ac:dyDescent="0.2">
      <c r="A76" s="204">
        <v>0</v>
      </c>
      <c r="B76" s="204"/>
      <c r="C76" s="204"/>
      <c r="D76" s="204"/>
      <c r="E76" s="204"/>
      <c r="F76" s="204"/>
      <c r="G76" s="162" t="s">
        <v>97</v>
      </c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2"/>
      <c r="Z76" s="145"/>
      <c r="AA76" s="145"/>
      <c r="AB76" s="145"/>
      <c r="AC76" s="145"/>
      <c r="AD76" s="145"/>
      <c r="AE76" s="145" t="s">
        <v>105</v>
      </c>
      <c r="AF76" s="145"/>
      <c r="AG76" s="145"/>
      <c r="AH76" s="145"/>
      <c r="AI76" s="145"/>
      <c r="AJ76" s="145"/>
      <c r="AK76" s="145"/>
      <c r="AL76" s="145"/>
      <c r="AM76" s="145"/>
      <c r="AN76" s="162"/>
      <c r="AO76" s="160">
        <v>116</v>
      </c>
      <c r="AP76" s="160"/>
      <c r="AQ76" s="160"/>
      <c r="AR76" s="160"/>
      <c r="AS76" s="160"/>
      <c r="AT76" s="160"/>
      <c r="AU76" s="160"/>
      <c r="AV76" s="160"/>
      <c r="AW76" s="160">
        <v>0</v>
      </c>
      <c r="AX76" s="160"/>
      <c r="AY76" s="160"/>
      <c r="AZ76" s="160"/>
      <c r="BA76" s="160"/>
      <c r="BB76" s="160"/>
      <c r="BC76" s="160"/>
      <c r="BD76" s="160"/>
      <c r="BE76" s="160">
        <f t="shared" si="2"/>
        <v>116</v>
      </c>
      <c r="BF76" s="160"/>
      <c r="BG76" s="160"/>
      <c r="BH76" s="160"/>
      <c r="BI76" s="160"/>
      <c r="BJ76" s="160"/>
      <c r="BK76" s="160"/>
      <c r="BL76" s="160"/>
    </row>
    <row r="77" spans="1:79" ht="27.75" customHeight="1" x14ac:dyDescent="0.2">
      <c r="A77" s="141"/>
      <c r="B77" s="141"/>
      <c r="C77" s="141"/>
      <c r="D77" s="141"/>
      <c r="E77" s="141"/>
      <c r="F77" s="141"/>
      <c r="G77" s="162" t="s">
        <v>106</v>
      </c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2"/>
      <c r="Z77" s="145" t="s">
        <v>63</v>
      </c>
      <c r="AA77" s="145"/>
      <c r="AB77" s="145"/>
      <c r="AC77" s="145"/>
      <c r="AD77" s="145"/>
      <c r="AE77" s="145" t="s">
        <v>148</v>
      </c>
      <c r="AF77" s="145"/>
      <c r="AG77" s="145"/>
      <c r="AH77" s="145"/>
      <c r="AI77" s="145"/>
      <c r="AJ77" s="145"/>
      <c r="AK77" s="145"/>
      <c r="AL77" s="145"/>
      <c r="AM77" s="145"/>
      <c r="AN77" s="162"/>
      <c r="AO77" s="160">
        <v>115</v>
      </c>
      <c r="AP77" s="160"/>
      <c r="AQ77" s="160"/>
      <c r="AR77" s="160"/>
      <c r="AS77" s="160"/>
      <c r="AT77" s="160"/>
      <c r="AU77" s="160"/>
      <c r="AV77" s="160"/>
      <c r="AW77" s="160">
        <v>0</v>
      </c>
      <c r="AX77" s="160"/>
      <c r="AY77" s="160"/>
      <c r="AZ77" s="160"/>
      <c r="BA77" s="160"/>
      <c r="BB77" s="160"/>
      <c r="BC77" s="160"/>
      <c r="BD77" s="160"/>
      <c r="BE77" s="160">
        <f t="shared" si="2"/>
        <v>115</v>
      </c>
      <c r="BF77" s="160"/>
      <c r="BG77" s="160"/>
      <c r="BH77" s="160"/>
      <c r="BI77" s="160"/>
      <c r="BJ77" s="160"/>
      <c r="BK77" s="160"/>
      <c r="BL77" s="160"/>
    </row>
    <row r="78" spans="1:79" ht="27.75" customHeight="1" x14ac:dyDescent="0.2">
      <c r="A78" s="141"/>
      <c r="B78" s="141"/>
      <c r="C78" s="141"/>
      <c r="D78" s="141"/>
      <c r="E78" s="141"/>
      <c r="F78" s="141"/>
      <c r="G78" s="162" t="s">
        <v>104</v>
      </c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2"/>
      <c r="Z78" s="145" t="s">
        <v>63</v>
      </c>
      <c r="AA78" s="145"/>
      <c r="AB78" s="145"/>
      <c r="AC78" s="145"/>
      <c r="AD78" s="145"/>
      <c r="AE78" s="145" t="s">
        <v>148</v>
      </c>
      <c r="AF78" s="145"/>
      <c r="AG78" s="145"/>
      <c r="AH78" s="145"/>
      <c r="AI78" s="145"/>
      <c r="AJ78" s="145"/>
      <c r="AK78" s="145"/>
      <c r="AL78" s="145"/>
      <c r="AM78" s="145"/>
      <c r="AN78" s="162"/>
      <c r="AO78" s="160">
        <v>1</v>
      </c>
      <c r="AP78" s="160"/>
      <c r="AQ78" s="160"/>
      <c r="AR78" s="160"/>
      <c r="AS78" s="160"/>
      <c r="AT78" s="160"/>
      <c r="AU78" s="160"/>
      <c r="AV78" s="160"/>
      <c r="AW78" s="160">
        <v>0</v>
      </c>
      <c r="AX78" s="160"/>
      <c r="AY78" s="160"/>
      <c r="AZ78" s="160"/>
      <c r="BA78" s="160"/>
      <c r="BB78" s="160"/>
      <c r="BC78" s="160"/>
      <c r="BD78" s="160"/>
      <c r="BE78" s="160">
        <f t="shared" si="2"/>
        <v>1</v>
      </c>
      <c r="BF78" s="160"/>
      <c r="BG78" s="160"/>
      <c r="BH78" s="160"/>
      <c r="BI78" s="160"/>
      <c r="BJ78" s="160"/>
      <c r="BK78" s="160"/>
      <c r="BL78" s="160"/>
    </row>
    <row r="79" spans="1:79" s="61" customFormat="1" ht="25.5" customHeight="1" x14ac:dyDescent="0.2">
      <c r="A79" s="204">
        <v>0</v>
      </c>
      <c r="B79" s="204"/>
      <c r="C79" s="204"/>
      <c r="D79" s="204"/>
      <c r="E79" s="204"/>
      <c r="F79" s="204"/>
      <c r="G79" s="162" t="s">
        <v>98</v>
      </c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2"/>
      <c r="Z79" s="145"/>
      <c r="AA79" s="145"/>
      <c r="AB79" s="145"/>
      <c r="AC79" s="145"/>
      <c r="AD79" s="145"/>
      <c r="AE79" s="145" t="s">
        <v>105</v>
      </c>
      <c r="AF79" s="145"/>
      <c r="AG79" s="145"/>
      <c r="AH79" s="145"/>
      <c r="AI79" s="145"/>
      <c r="AJ79" s="145"/>
      <c r="AK79" s="145"/>
      <c r="AL79" s="145"/>
      <c r="AM79" s="145"/>
      <c r="AN79" s="162"/>
      <c r="AO79" s="160">
        <v>35.5</v>
      </c>
      <c r="AP79" s="160"/>
      <c r="AQ79" s="160"/>
      <c r="AR79" s="160"/>
      <c r="AS79" s="160"/>
      <c r="AT79" s="160"/>
      <c r="AU79" s="160"/>
      <c r="AV79" s="160"/>
      <c r="AW79" s="160">
        <v>0</v>
      </c>
      <c r="AX79" s="160"/>
      <c r="AY79" s="160"/>
      <c r="AZ79" s="160"/>
      <c r="BA79" s="160"/>
      <c r="BB79" s="160"/>
      <c r="BC79" s="160"/>
      <c r="BD79" s="160"/>
      <c r="BE79" s="160">
        <f t="shared" si="2"/>
        <v>35.5</v>
      </c>
      <c r="BF79" s="160"/>
      <c r="BG79" s="160"/>
      <c r="BH79" s="160"/>
      <c r="BI79" s="160"/>
      <c r="BJ79" s="160"/>
      <c r="BK79" s="160"/>
      <c r="BL79" s="160"/>
    </row>
    <row r="80" spans="1:79" ht="37.5" customHeight="1" x14ac:dyDescent="0.2">
      <c r="A80" s="141"/>
      <c r="B80" s="141"/>
      <c r="C80" s="141"/>
      <c r="D80" s="141"/>
      <c r="E80" s="141"/>
      <c r="F80" s="141"/>
      <c r="G80" s="162" t="s">
        <v>106</v>
      </c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2"/>
      <c r="Z80" s="145" t="s">
        <v>63</v>
      </c>
      <c r="AA80" s="145"/>
      <c r="AB80" s="145"/>
      <c r="AC80" s="145"/>
      <c r="AD80" s="145"/>
      <c r="AE80" s="145" t="s">
        <v>148</v>
      </c>
      <c r="AF80" s="145"/>
      <c r="AG80" s="145"/>
      <c r="AH80" s="145"/>
      <c r="AI80" s="145"/>
      <c r="AJ80" s="145"/>
      <c r="AK80" s="145"/>
      <c r="AL80" s="145"/>
      <c r="AM80" s="145"/>
      <c r="AN80" s="162"/>
      <c r="AO80" s="160">
        <v>35.5</v>
      </c>
      <c r="AP80" s="160"/>
      <c r="AQ80" s="160"/>
      <c r="AR80" s="160"/>
      <c r="AS80" s="160"/>
      <c r="AT80" s="160"/>
      <c r="AU80" s="160"/>
      <c r="AV80" s="160"/>
      <c r="AW80" s="160">
        <v>0</v>
      </c>
      <c r="AX80" s="160"/>
      <c r="AY80" s="160"/>
      <c r="AZ80" s="160"/>
      <c r="BA80" s="160"/>
      <c r="BB80" s="160"/>
      <c r="BC80" s="160"/>
      <c r="BD80" s="160"/>
      <c r="BE80" s="160">
        <f t="shared" si="2"/>
        <v>35.5</v>
      </c>
      <c r="BF80" s="160"/>
      <c r="BG80" s="160"/>
      <c r="BH80" s="160"/>
      <c r="BI80" s="160"/>
      <c r="BJ80" s="160"/>
      <c r="BK80" s="160"/>
      <c r="BL80" s="160"/>
    </row>
    <row r="81" spans="1:64" s="61" customFormat="1" ht="12.75" customHeight="1" x14ac:dyDescent="0.2">
      <c r="A81" s="204">
        <v>0</v>
      </c>
      <c r="B81" s="204"/>
      <c r="C81" s="204"/>
      <c r="D81" s="204"/>
      <c r="E81" s="204"/>
      <c r="F81" s="204"/>
      <c r="G81" s="162" t="s">
        <v>99</v>
      </c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2"/>
      <c r="Z81" s="145"/>
      <c r="AA81" s="145"/>
      <c r="AB81" s="145"/>
      <c r="AC81" s="145"/>
      <c r="AD81" s="145"/>
      <c r="AE81" s="145" t="s">
        <v>105</v>
      </c>
      <c r="AF81" s="145"/>
      <c r="AG81" s="145"/>
      <c r="AH81" s="145"/>
      <c r="AI81" s="145"/>
      <c r="AJ81" s="145"/>
      <c r="AK81" s="145"/>
      <c r="AL81" s="145"/>
      <c r="AM81" s="145"/>
      <c r="AN81" s="162"/>
      <c r="AO81" s="160">
        <v>19.5</v>
      </c>
      <c r="AP81" s="160"/>
      <c r="AQ81" s="160"/>
      <c r="AR81" s="160"/>
      <c r="AS81" s="160"/>
      <c r="AT81" s="160"/>
      <c r="AU81" s="160"/>
      <c r="AV81" s="160"/>
      <c r="AW81" s="160">
        <v>0</v>
      </c>
      <c r="AX81" s="160"/>
      <c r="AY81" s="160"/>
      <c r="AZ81" s="160"/>
      <c r="BA81" s="160"/>
      <c r="BB81" s="160"/>
      <c r="BC81" s="160"/>
      <c r="BD81" s="160"/>
      <c r="BE81" s="160">
        <f t="shared" si="2"/>
        <v>19.5</v>
      </c>
      <c r="BF81" s="160"/>
      <c r="BG81" s="160"/>
      <c r="BH81" s="160"/>
      <c r="BI81" s="160"/>
      <c r="BJ81" s="160"/>
      <c r="BK81" s="160"/>
      <c r="BL81" s="160"/>
    </row>
    <row r="82" spans="1:64" ht="27" customHeight="1" x14ac:dyDescent="0.2">
      <c r="A82" s="141"/>
      <c r="B82" s="141"/>
      <c r="C82" s="141"/>
      <c r="D82" s="141"/>
      <c r="E82" s="141"/>
      <c r="F82" s="141"/>
      <c r="G82" s="162" t="s">
        <v>106</v>
      </c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2"/>
      <c r="Z82" s="145" t="s">
        <v>63</v>
      </c>
      <c r="AA82" s="145"/>
      <c r="AB82" s="145"/>
      <c r="AC82" s="145"/>
      <c r="AD82" s="145"/>
      <c r="AE82" s="145" t="s">
        <v>148</v>
      </c>
      <c r="AF82" s="145"/>
      <c r="AG82" s="145"/>
      <c r="AH82" s="145"/>
      <c r="AI82" s="145"/>
      <c r="AJ82" s="145"/>
      <c r="AK82" s="145"/>
      <c r="AL82" s="145"/>
      <c r="AM82" s="145"/>
      <c r="AN82" s="162"/>
      <c r="AO82" s="160">
        <v>19.5</v>
      </c>
      <c r="AP82" s="160"/>
      <c r="AQ82" s="160"/>
      <c r="AR82" s="160"/>
      <c r="AS82" s="160"/>
      <c r="AT82" s="160"/>
      <c r="AU82" s="160"/>
      <c r="AV82" s="160"/>
      <c r="AW82" s="160">
        <v>0</v>
      </c>
      <c r="AX82" s="160"/>
      <c r="AY82" s="160"/>
      <c r="AZ82" s="160"/>
      <c r="BA82" s="160"/>
      <c r="BB82" s="160"/>
      <c r="BC82" s="160"/>
      <c r="BD82" s="160"/>
      <c r="BE82" s="160">
        <f t="shared" si="2"/>
        <v>19.5</v>
      </c>
      <c r="BF82" s="160"/>
      <c r="BG82" s="160"/>
      <c r="BH82" s="160"/>
      <c r="BI82" s="160"/>
      <c r="BJ82" s="160"/>
      <c r="BK82" s="160"/>
      <c r="BL82" s="160"/>
    </row>
    <row r="83" spans="1:64" s="61" customFormat="1" ht="12.75" customHeight="1" x14ac:dyDescent="0.2">
      <c r="A83" s="204">
        <v>0</v>
      </c>
      <c r="B83" s="204"/>
      <c r="C83" s="204"/>
      <c r="D83" s="204"/>
      <c r="E83" s="204"/>
      <c r="F83" s="204"/>
      <c r="G83" s="162" t="s">
        <v>100</v>
      </c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2"/>
      <c r="Z83" s="145"/>
      <c r="AA83" s="145"/>
      <c r="AB83" s="145"/>
      <c r="AC83" s="145"/>
      <c r="AD83" s="145"/>
      <c r="AE83" s="145" t="s">
        <v>105</v>
      </c>
      <c r="AF83" s="145"/>
      <c r="AG83" s="145"/>
      <c r="AH83" s="145"/>
      <c r="AI83" s="145"/>
      <c r="AJ83" s="145"/>
      <c r="AK83" s="145"/>
      <c r="AL83" s="145"/>
      <c r="AM83" s="145"/>
      <c r="AN83" s="162"/>
      <c r="AO83" s="160">
        <v>167.75</v>
      </c>
      <c r="AP83" s="160"/>
      <c r="AQ83" s="160"/>
      <c r="AR83" s="160"/>
      <c r="AS83" s="160"/>
      <c r="AT83" s="160"/>
      <c r="AU83" s="160"/>
      <c r="AV83" s="160"/>
      <c r="AW83" s="160">
        <v>0</v>
      </c>
      <c r="AX83" s="160"/>
      <c r="AY83" s="160"/>
      <c r="AZ83" s="160"/>
      <c r="BA83" s="160"/>
      <c r="BB83" s="160"/>
      <c r="BC83" s="160"/>
      <c r="BD83" s="160"/>
      <c r="BE83" s="160">
        <f t="shared" si="2"/>
        <v>167.75</v>
      </c>
      <c r="BF83" s="160"/>
      <c r="BG83" s="160"/>
      <c r="BH83" s="160"/>
      <c r="BI83" s="160"/>
      <c r="BJ83" s="160"/>
      <c r="BK83" s="160"/>
      <c r="BL83" s="160"/>
    </row>
    <row r="84" spans="1:64" ht="12.75" customHeight="1" x14ac:dyDescent="0.2">
      <c r="A84" s="141"/>
      <c r="B84" s="141"/>
      <c r="C84" s="141"/>
      <c r="D84" s="141"/>
      <c r="E84" s="141"/>
      <c r="F84" s="141"/>
      <c r="G84" s="162" t="s">
        <v>106</v>
      </c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2"/>
      <c r="Z84" s="145" t="s">
        <v>63</v>
      </c>
      <c r="AA84" s="145"/>
      <c r="AB84" s="145"/>
      <c r="AC84" s="145"/>
      <c r="AD84" s="145"/>
      <c r="AE84" s="145" t="s">
        <v>105</v>
      </c>
      <c r="AF84" s="145"/>
      <c r="AG84" s="145"/>
      <c r="AH84" s="145"/>
      <c r="AI84" s="145"/>
      <c r="AJ84" s="145"/>
      <c r="AK84" s="145"/>
      <c r="AL84" s="145"/>
      <c r="AM84" s="145"/>
      <c r="AN84" s="162"/>
      <c r="AO84" s="160">
        <v>130.25</v>
      </c>
      <c r="AP84" s="160"/>
      <c r="AQ84" s="160"/>
      <c r="AR84" s="160"/>
      <c r="AS84" s="160"/>
      <c r="AT84" s="160"/>
      <c r="AU84" s="160"/>
      <c r="AV84" s="160"/>
      <c r="AW84" s="160">
        <v>0</v>
      </c>
      <c r="AX84" s="160"/>
      <c r="AY84" s="160"/>
      <c r="AZ84" s="160"/>
      <c r="BA84" s="160"/>
      <c r="BB84" s="160"/>
      <c r="BC84" s="160"/>
      <c r="BD84" s="160"/>
      <c r="BE84" s="160">
        <f t="shared" si="2"/>
        <v>130.25</v>
      </c>
      <c r="BF84" s="160"/>
      <c r="BG84" s="160"/>
      <c r="BH84" s="160"/>
      <c r="BI84" s="160"/>
      <c r="BJ84" s="160"/>
      <c r="BK84" s="160"/>
      <c r="BL84" s="160"/>
    </row>
    <row r="85" spans="1:64" ht="12.75" customHeight="1" x14ac:dyDescent="0.2">
      <c r="A85" s="141"/>
      <c r="B85" s="141"/>
      <c r="C85" s="141"/>
      <c r="D85" s="141"/>
      <c r="E85" s="141"/>
      <c r="F85" s="141"/>
      <c r="G85" s="162" t="s">
        <v>104</v>
      </c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2"/>
      <c r="Z85" s="145" t="s">
        <v>63</v>
      </c>
      <c r="AA85" s="145"/>
      <c r="AB85" s="145"/>
      <c r="AC85" s="145"/>
      <c r="AD85" s="145"/>
      <c r="AE85" s="145" t="s">
        <v>105</v>
      </c>
      <c r="AF85" s="145"/>
      <c r="AG85" s="145"/>
      <c r="AH85" s="145"/>
      <c r="AI85" s="145"/>
      <c r="AJ85" s="145"/>
      <c r="AK85" s="145"/>
      <c r="AL85" s="145"/>
      <c r="AM85" s="145"/>
      <c r="AN85" s="162"/>
      <c r="AO85" s="160">
        <v>37.5</v>
      </c>
      <c r="AP85" s="160"/>
      <c r="AQ85" s="160"/>
      <c r="AR85" s="160"/>
      <c r="AS85" s="160"/>
      <c r="AT85" s="160"/>
      <c r="AU85" s="160"/>
      <c r="AV85" s="160"/>
      <c r="AW85" s="160">
        <v>0</v>
      </c>
      <c r="AX85" s="160"/>
      <c r="AY85" s="160"/>
      <c r="AZ85" s="160"/>
      <c r="BA85" s="160"/>
      <c r="BB85" s="160"/>
      <c r="BC85" s="160"/>
      <c r="BD85" s="160"/>
      <c r="BE85" s="160">
        <f t="shared" si="2"/>
        <v>37.5</v>
      </c>
      <c r="BF85" s="160"/>
      <c r="BG85" s="160"/>
      <c r="BH85" s="160"/>
      <c r="BI85" s="160"/>
      <c r="BJ85" s="160"/>
      <c r="BK85" s="160"/>
      <c r="BL85" s="160"/>
    </row>
    <row r="86" spans="1:64" s="61" customFormat="1" ht="12.75" customHeight="1" x14ac:dyDescent="0.2">
      <c r="A86" s="204">
        <v>2</v>
      </c>
      <c r="B86" s="204"/>
      <c r="C86" s="204"/>
      <c r="D86" s="204"/>
      <c r="E86" s="204"/>
      <c r="F86" s="204"/>
      <c r="G86" s="209" t="s">
        <v>69</v>
      </c>
      <c r="H86" s="223"/>
      <c r="I86" s="223"/>
      <c r="J86" s="223"/>
      <c r="K86" s="223"/>
      <c r="L86" s="223"/>
      <c r="M86" s="223"/>
      <c r="N86" s="223"/>
      <c r="O86" s="223"/>
      <c r="P86" s="223"/>
      <c r="Q86" s="223"/>
      <c r="R86" s="223"/>
      <c r="S86" s="223"/>
      <c r="T86" s="223"/>
      <c r="U86" s="223"/>
      <c r="V86" s="223"/>
      <c r="W86" s="223"/>
      <c r="X86" s="223"/>
      <c r="Y86" s="224"/>
      <c r="Z86" s="212"/>
      <c r="AA86" s="212"/>
      <c r="AB86" s="212"/>
      <c r="AC86" s="212"/>
      <c r="AD86" s="212"/>
      <c r="AE86" s="212"/>
      <c r="AF86" s="212"/>
      <c r="AG86" s="212"/>
      <c r="AH86" s="212"/>
      <c r="AI86" s="212"/>
      <c r="AJ86" s="212"/>
      <c r="AK86" s="212"/>
      <c r="AL86" s="212"/>
      <c r="AM86" s="212"/>
      <c r="AN86" s="209"/>
      <c r="AO86" s="161"/>
      <c r="AP86" s="161"/>
      <c r="AQ86" s="161"/>
      <c r="AR86" s="161"/>
      <c r="AS86" s="161"/>
      <c r="AT86" s="161"/>
      <c r="AU86" s="161"/>
      <c r="AV86" s="161"/>
      <c r="AW86" s="161"/>
      <c r="AX86" s="161"/>
      <c r="AY86" s="161"/>
      <c r="AZ86" s="161"/>
      <c r="BA86" s="161"/>
      <c r="BB86" s="161"/>
      <c r="BC86" s="161"/>
      <c r="BD86" s="161"/>
      <c r="BE86" s="161"/>
      <c r="BF86" s="161"/>
      <c r="BG86" s="161"/>
      <c r="BH86" s="161"/>
      <c r="BI86" s="161"/>
      <c r="BJ86" s="161"/>
      <c r="BK86" s="161"/>
      <c r="BL86" s="161"/>
    </row>
    <row r="87" spans="1:64" s="61" customFormat="1" ht="12.75" customHeight="1" x14ac:dyDescent="0.2">
      <c r="A87" s="204"/>
      <c r="B87" s="204"/>
      <c r="C87" s="204"/>
      <c r="D87" s="204"/>
      <c r="E87" s="204"/>
      <c r="F87" s="204"/>
      <c r="G87" s="162" t="s">
        <v>107</v>
      </c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2"/>
      <c r="Z87" s="145" t="s">
        <v>109</v>
      </c>
      <c r="AA87" s="145"/>
      <c r="AB87" s="145"/>
      <c r="AC87" s="145"/>
      <c r="AD87" s="145"/>
      <c r="AE87" s="145" t="s">
        <v>102</v>
      </c>
      <c r="AF87" s="145"/>
      <c r="AG87" s="145"/>
      <c r="AH87" s="145"/>
      <c r="AI87" s="145"/>
      <c r="AJ87" s="145"/>
      <c r="AK87" s="145"/>
      <c r="AL87" s="145"/>
      <c r="AM87" s="145"/>
      <c r="AN87" s="162"/>
      <c r="AO87" s="160">
        <v>926</v>
      </c>
      <c r="AP87" s="160"/>
      <c r="AQ87" s="160"/>
      <c r="AR87" s="160"/>
      <c r="AS87" s="160"/>
      <c r="AT87" s="160"/>
      <c r="AU87" s="160"/>
      <c r="AV87" s="160"/>
      <c r="AW87" s="160">
        <v>0</v>
      </c>
      <c r="AX87" s="160"/>
      <c r="AY87" s="160"/>
      <c r="AZ87" s="160"/>
      <c r="BA87" s="160"/>
      <c r="BB87" s="160"/>
      <c r="BC87" s="160"/>
      <c r="BD87" s="160"/>
      <c r="BE87" s="160">
        <f t="shared" ref="BE87:BE93" si="3">AO87+AW87</f>
        <v>926</v>
      </c>
      <c r="BF87" s="160"/>
      <c r="BG87" s="160"/>
      <c r="BH87" s="160"/>
      <c r="BI87" s="160"/>
      <c r="BJ87" s="160"/>
      <c r="BK87" s="160"/>
      <c r="BL87" s="160"/>
    </row>
    <row r="88" spans="1:64" ht="12.75" customHeight="1" x14ac:dyDescent="0.2">
      <c r="A88" s="141"/>
      <c r="B88" s="141"/>
      <c r="C88" s="141"/>
      <c r="D88" s="141"/>
      <c r="E88" s="141"/>
      <c r="F88" s="141"/>
      <c r="G88" s="162" t="s">
        <v>108</v>
      </c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2"/>
      <c r="Z88" s="145" t="s">
        <v>109</v>
      </c>
      <c r="AA88" s="145"/>
      <c r="AB88" s="145"/>
      <c r="AC88" s="145"/>
      <c r="AD88" s="145"/>
      <c r="AE88" s="162" t="s">
        <v>110</v>
      </c>
      <c r="AF88" s="221"/>
      <c r="AG88" s="221"/>
      <c r="AH88" s="221"/>
      <c r="AI88" s="221"/>
      <c r="AJ88" s="221"/>
      <c r="AK88" s="221"/>
      <c r="AL88" s="221"/>
      <c r="AM88" s="221"/>
      <c r="AN88" s="222"/>
      <c r="AO88" s="160">
        <v>451</v>
      </c>
      <c r="AP88" s="160"/>
      <c r="AQ88" s="160"/>
      <c r="AR88" s="160"/>
      <c r="AS88" s="160"/>
      <c r="AT88" s="160"/>
      <c r="AU88" s="160"/>
      <c r="AV88" s="160"/>
      <c r="AW88" s="160">
        <v>0</v>
      </c>
      <c r="AX88" s="160"/>
      <c r="AY88" s="160"/>
      <c r="AZ88" s="160"/>
      <c r="BA88" s="160"/>
      <c r="BB88" s="160"/>
      <c r="BC88" s="160"/>
      <c r="BD88" s="160"/>
      <c r="BE88" s="160">
        <f t="shared" si="3"/>
        <v>451</v>
      </c>
      <c r="BF88" s="160"/>
      <c r="BG88" s="160"/>
      <c r="BH88" s="160"/>
      <c r="BI88" s="160"/>
      <c r="BJ88" s="160"/>
      <c r="BK88" s="160"/>
      <c r="BL88" s="160"/>
    </row>
    <row r="89" spans="1:64" ht="12.75" customHeight="1" x14ac:dyDescent="0.2">
      <c r="A89" s="141"/>
      <c r="B89" s="141"/>
      <c r="C89" s="141"/>
      <c r="D89" s="141"/>
      <c r="E89" s="141"/>
      <c r="F89" s="141"/>
      <c r="G89" s="162" t="s">
        <v>111</v>
      </c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2"/>
      <c r="Z89" s="145" t="s">
        <v>109</v>
      </c>
      <c r="AA89" s="145"/>
      <c r="AB89" s="145"/>
      <c r="AC89" s="145"/>
      <c r="AD89" s="145"/>
      <c r="AE89" s="162" t="s">
        <v>110</v>
      </c>
      <c r="AF89" s="221"/>
      <c r="AG89" s="221"/>
      <c r="AH89" s="221"/>
      <c r="AI89" s="221"/>
      <c r="AJ89" s="221"/>
      <c r="AK89" s="221"/>
      <c r="AL89" s="221"/>
      <c r="AM89" s="221"/>
      <c r="AN89" s="222"/>
      <c r="AO89" s="160">
        <v>475</v>
      </c>
      <c r="AP89" s="160"/>
      <c r="AQ89" s="160"/>
      <c r="AR89" s="160"/>
      <c r="AS89" s="160"/>
      <c r="AT89" s="160"/>
      <c r="AU89" s="160"/>
      <c r="AV89" s="160"/>
      <c r="AW89" s="160">
        <v>0</v>
      </c>
      <c r="AX89" s="160"/>
      <c r="AY89" s="160"/>
      <c r="AZ89" s="160"/>
      <c r="BA89" s="160"/>
      <c r="BB89" s="160"/>
      <c r="BC89" s="160"/>
      <c r="BD89" s="160"/>
      <c r="BE89" s="160">
        <f t="shared" si="3"/>
        <v>475</v>
      </c>
      <c r="BF89" s="160"/>
      <c r="BG89" s="160"/>
      <c r="BH89" s="160"/>
      <c r="BI89" s="160"/>
      <c r="BJ89" s="160"/>
      <c r="BK89" s="160"/>
      <c r="BL89" s="160"/>
    </row>
    <row r="90" spans="1:64" ht="12.75" customHeight="1" x14ac:dyDescent="0.2">
      <c r="A90" s="141"/>
      <c r="B90" s="141"/>
      <c r="C90" s="141"/>
      <c r="D90" s="141"/>
      <c r="E90" s="141"/>
      <c r="F90" s="141"/>
      <c r="G90" s="162" t="s">
        <v>112</v>
      </c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2"/>
      <c r="Z90" s="145" t="s">
        <v>109</v>
      </c>
      <c r="AA90" s="145"/>
      <c r="AB90" s="145"/>
      <c r="AC90" s="145"/>
      <c r="AD90" s="145"/>
      <c r="AE90" s="162" t="s">
        <v>113</v>
      </c>
      <c r="AF90" s="221"/>
      <c r="AG90" s="221"/>
      <c r="AH90" s="221"/>
      <c r="AI90" s="221"/>
      <c r="AJ90" s="221"/>
      <c r="AK90" s="221"/>
      <c r="AL90" s="221"/>
      <c r="AM90" s="221"/>
      <c r="AN90" s="222"/>
      <c r="AO90" s="160">
        <v>2032</v>
      </c>
      <c r="AP90" s="160"/>
      <c r="AQ90" s="160"/>
      <c r="AR90" s="160"/>
      <c r="AS90" s="160"/>
      <c r="AT90" s="160"/>
      <c r="AU90" s="160"/>
      <c r="AV90" s="160"/>
      <c r="AW90" s="160">
        <v>0</v>
      </c>
      <c r="AX90" s="160"/>
      <c r="AY90" s="160"/>
      <c r="AZ90" s="160"/>
      <c r="BA90" s="160"/>
      <c r="BB90" s="160"/>
      <c r="BC90" s="160"/>
      <c r="BD90" s="160"/>
      <c r="BE90" s="160">
        <f t="shared" si="3"/>
        <v>2032</v>
      </c>
      <c r="BF90" s="160"/>
      <c r="BG90" s="160"/>
      <c r="BH90" s="160"/>
      <c r="BI90" s="160"/>
      <c r="BJ90" s="160"/>
      <c r="BK90" s="160"/>
      <c r="BL90" s="160"/>
    </row>
    <row r="91" spans="1:64" ht="12.75" customHeight="1" x14ac:dyDescent="0.2">
      <c r="A91" s="204"/>
      <c r="B91" s="204"/>
      <c r="C91" s="204"/>
      <c r="D91" s="204"/>
      <c r="E91" s="204"/>
      <c r="F91" s="204"/>
      <c r="G91" s="162" t="s">
        <v>220</v>
      </c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2"/>
      <c r="Z91" s="145" t="s">
        <v>109</v>
      </c>
      <c r="AA91" s="145"/>
      <c r="AB91" s="145"/>
      <c r="AC91" s="145"/>
      <c r="AD91" s="145"/>
      <c r="AE91" s="145" t="s">
        <v>102</v>
      </c>
      <c r="AF91" s="145"/>
      <c r="AG91" s="145"/>
      <c r="AH91" s="145"/>
      <c r="AI91" s="145"/>
      <c r="AJ91" s="145"/>
      <c r="AK91" s="145"/>
      <c r="AL91" s="145"/>
      <c r="AM91" s="145"/>
      <c r="AN91" s="162"/>
      <c r="AO91" s="160">
        <v>9</v>
      </c>
      <c r="AP91" s="160"/>
      <c r="AQ91" s="160"/>
      <c r="AR91" s="160"/>
      <c r="AS91" s="160"/>
      <c r="AT91" s="160"/>
      <c r="AU91" s="160"/>
      <c r="AV91" s="160"/>
      <c r="AW91" s="160">
        <v>0</v>
      </c>
      <c r="AX91" s="160"/>
      <c r="AY91" s="160"/>
      <c r="AZ91" s="160"/>
      <c r="BA91" s="160"/>
      <c r="BB91" s="160"/>
      <c r="BC91" s="160"/>
      <c r="BD91" s="160"/>
      <c r="BE91" s="160">
        <f t="shared" si="3"/>
        <v>9</v>
      </c>
      <c r="BF91" s="160"/>
      <c r="BG91" s="160"/>
      <c r="BH91" s="160"/>
      <c r="BI91" s="160"/>
      <c r="BJ91" s="160"/>
      <c r="BK91" s="160"/>
      <c r="BL91" s="160"/>
    </row>
    <row r="92" spans="1:64" ht="12.75" customHeight="1" x14ac:dyDescent="0.2">
      <c r="A92" s="141"/>
      <c r="B92" s="141"/>
      <c r="C92" s="141"/>
      <c r="D92" s="141"/>
      <c r="E92" s="141"/>
      <c r="F92" s="141"/>
      <c r="G92" s="162" t="s">
        <v>108</v>
      </c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2"/>
      <c r="Z92" s="145" t="s">
        <v>109</v>
      </c>
      <c r="AA92" s="145"/>
      <c r="AB92" s="145"/>
      <c r="AC92" s="145"/>
      <c r="AD92" s="145"/>
      <c r="AE92" s="162" t="s">
        <v>110</v>
      </c>
      <c r="AF92" s="221"/>
      <c r="AG92" s="221"/>
      <c r="AH92" s="221"/>
      <c r="AI92" s="221"/>
      <c r="AJ92" s="221"/>
      <c r="AK92" s="221"/>
      <c r="AL92" s="221"/>
      <c r="AM92" s="221"/>
      <c r="AN92" s="222"/>
      <c r="AO92" s="160">
        <v>1</v>
      </c>
      <c r="AP92" s="160"/>
      <c r="AQ92" s="160"/>
      <c r="AR92" s="160"/>
      <c r="AS92" s="160"/>
      <c r="AT92" s="160"/>
      <c r="AU92" s="160"/>
      <c r="AV92" s="160"/>
      <c r="AW92" s="160">
        <v>0</v>
      </c>
      <c r="AX92" s="160"/>
      <c r="AY92" s="160"/>
      <c r="AZ92" s="160"/>
      <c r="BA92" s="160"/>
      <c r="BB92" s="160"/>
      <c r="BC92" s="160"/>
      <c r="BD92" s="160"/>
      <c r="BE92" s="160">
        <f t="shared" si="3"/>
        <v>1</v>
      </c>
      <c r="BF92" s="160"/>
      <c r="BG92" s="160"/>
      <c r="BH92" s="160"/>
      <c r="BI92" s="160"/>
      <c r="BJ92" s="160"/>
      <c r="BK92" s="160"/>
      <c r="BL92" s="160"/>
    </row>
    <row r="93" spans="1:64" ht="12.75" customHeight="1" x14ac:dyDescent="0.2">
      <c r="A93" s="141"/>
      <c r="B93" s="141"/>
      <c r="C93" s="141"/>
      <c r="D93" s="141"/>
      <c r="E93" s="141"/>
      <c r="F93" s="141"/>
      <c r="G93" s="162" t="s">
        <v>111</v>
      </c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2"/>
      <c r="Z93" s="145" t="s">
        <v>109</v>
      </c>
      <c r="AA93" s="145"/>
      <c r="AB93" s="145"/>
      <c r="AC93" s="145"/>
      <c r="AD93" s="145"/>
      <c r="AE93" s="162" t="s">
        <v>110</v>
      </c>
      <c r="AF93" s="221"/>
      <c r="AG93" s="221"/>
      <c r="AH93" s="221"/>
      <c r="AI93" s="221"/>
      <c r="AJ93" s="221"/>
      <c r="AK93" s="221"/>
      <c r="AL93" s="221"/>
      <c r="AM93" s="221"/>
      <c r="AN93" s="222"/>
      <c r="AO93" s="160">
        <v>8</v>
      </c>
      <c r="AP93" s="160"/>
      <c r="AQ93" s="160"/>
      <c r="AR93" s="160"/>
      <c r="AS93" s="160"/>
      <c r="AT93" s="160"/>
      <c r="AU93" s="160"/>
      <c r="AV93" s="160"/>
      <c r="AW93" s="160">
        <v>0</v>
      </c>
      <c r="AX93" s="160"/>
      <c r="AY93" s="160"/>
      <c r="AZ93" s="160"/>
      <c r="BA93" s="160"/>
      <c r="BB93" s="160"/>
      <c r="BC93" s="160"/>
      <c r="BD93" s="160"/>
      <c r="BE93" s="160">
        <f t="shared" si="3"/>
        <v>8</v>
      </c>
      <c r="BF93" s="160"/>
      <c r="BG93" s="160"/>
      <c r="BH93" s="160"/>
      <c r="BI93" s="160"/>
      <c r="BJ93" s="160"/>
      <c r="BK93" s="160"/>
      <c r="BL93" s="160"/>
    </row>
    <row r="94" spans="1:64" s="61" customFormat="1" ht="12.75" customHeight="1" x14ac:dyDescent="0.2">
      <c r="A94" s="204">
        <v>3</v>
      </c>
      <c r="B94" s="204"/>
      <c r="C94" s="204"/>
      <c r="D94" s="204"/>
      <c r="E94" s="204"/>
      <c r="F94" s="204"/>
      <c r="G94" s="209" t="s">
        <v>74</v>
      </c>
      <c r="H94" s="223"/>
      <c r="I94" s="223"/>
      <c r="J94" s="223"/>
      <c r="K94" s="223"/>
      <c r="L94" s="223"/>
      <c r="M94" s="223"/>
      <c r="N94" s="223"/>
      <c r="O94" s="223"/>
      <c r="P94" s="223"/>
      <c r="Q94" s="223"/>
      <c r="R94" s="223"/>
      <c r="S94" s="223"/>
      <c r="T94" s="223"/>
      <c r="U94" s="223"/>
      <c r="V94" s="223"/>
      <c r="W94" s="223"/>
      <c r="X94" s="223"/>
      <c r="Y94" s="224"/>
      <c r="Z94" s="212"/>
      <c r="AA94" s="212"/>
      <c r="AB94" s="212"/>
      <c r="AC94" s="212"/>
      <c r="AD94" s="212"/>
      <c r="AE94" s="209"/>
      <c r="AF94" s="223"/>
      <c r="AG94" s="223"/>
      <c r="AH94" s="223"/>
      <c r="AI94" s="223"/>
      <c r="AJ94" s="223"/>
      <c r="AK94" s="223"/>
      <c r="AL94" s="223"/>
      <c r="AM94" s="223"/>
      <c r="AN94" s="224"/>
      <c r="AO94" s="161"/>
      <c r="AP94" s="161"/>
      <c r="AQ94" s="161"/>
      <c r="AR94" s="161"/>
      <c r="AS94" s="161"/>
      <c r="AT94" s="161"/>
      <c r="AU94" s="161"/>
      <c r="AV94" s="161"/>
      <c r="AW94" s="161"/>
      <c r="AX94" s="161"/>
      <c r="AY94" s="161"/>
      <c r="AZ94" s="161"/>
      <c r="BA94" s="161"/>
      <c r="BB94" s="161"/>
      <c r="BC94" s="161"/>
      <c r="BD94" s="161"/>
      <c r="BE94" s="161"/>
      <c r="BF94" s="161"/>
      <c r="BG94" s="161"/>
      <c r="BH94" s="161"/>
      <c r="BI94" s="161"/>
      <c r="BJ94" s="161"/>
      <c r="BK94" s="161"/>
      <c r="BL94" s="161"/>
    </row>
    <row r="95" spans="1:64" ht="12.75" customHeight="1" x14ac:dyDescent="0.2">
      <c r="A95" s="141"/>
      <c r="B95" s="141"/>
      <c r="C95" s="141"/>
      <c r="D95" s="141"/>
      <c r="E95" s="141"/>
      <c r="F95" s="141"/>
      <c r="G95" s="162" t="s">
        <v>114</v>
      </c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2"/>
      <c r="Z95" s="145" t="s">
        <v>115</v>
      </c>
      <c r="AA95" s="145"/>
      <c r="AB95" s="145"/>
      <c r="AC95" s="145"/>
      <c r="AD95" s="145"/>
      <c r="AE95" s="162" t="s">
        <v>76</v>
      </c>
      <c r="AF95" s="221"/>
      <c r="AG95" s="221"/>
      <c r="AH95" s="221"/>
      <c r="AI95" s="221"/>
      <c r="AJ95" s="221"/>
      <c r="AK95" s="221"/>
      <c r="AL95" s="221"/>
      <c r="AM95" s="221"/>
      <c r="AN95" s="222"/>
      <c r="AO95" s="160">
        <v>149994</v>
      </c>
      <c r="AP95" s="160"/>
      <c r="AQ95" s="160"/>
      <c r="AR95" s="160"/>
      <c r="AS95" s="160"/>
      <c r="AT95" s="160"/>
      <c r="AU95" s="160"/>
      <c r="AV95" s="160"/>
      <c r="AW95" s="160">
        <v>0</v>
      </c>
      <c r="AX95" s="160"/>
      <c r="AY95" s="160"/>
      <c r="AZ95" s="160"/>
      <c r="BA95" s="160"/>
      <c r="BB95" s="160"/>
      <c r="BC95" s="160"/>
      <c r="BD95" s="160"/>
      <c r="BE95" s="160">
        <f t="shared" ref="BE95:BE101" si="4">AO95+AW95</f>
        <v>149994</v>
      </c>
      <c r="BF95" s="160"/>
      <c r="BG95" s="160"/>
      <c r="BH95" s="160"/>
      <c r="BI95" s="160"/>
      <c r="BJ95" s="160"/>
      <c r="BK95" s="160"/>
      <c r="BL95" s="160"/>
    </row>
    <row r="96" spans="1:64" ht="12.75" customHeight="1" x14ac:dyDescent="0.2">
      <c r="A96" s="141"/>
      <c r="B96" s="141"/>
      <c r="C96" s="141"/>
      <c r="D96" s="141"/>
      <c r="E96" s="141"/>
      <c r="F96" s="141"/>
      <c r="G96" s="162" t="s">
        <v>116</v>
      </c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2"/>
      <c r="Z96" s="145" t="s">
        <v>67</v>
      </c>
      <c r="AA96" s="145"/>
      <c r="AB96" s="145"/>
      <c r="AC96" s="145"/>
      <c r="AD96" s="145"/>
      <c r="AE96" s="162" t="s">
        <v>76</v>
      </c>
      <c r="AF96" s="221"/>
      <c r="AG96" s="221"/>
      <c r="AH96" s="221"/>
      <c r="AI96" s="221"/>
      <c r="AJ96" s="221"/>
      <c r="AK96" s="221"/>
      <c r="AL96" s="221"/>
      <c r="AM96" s="221"/>
      <c r="AN96" s="222"/>
      <c r="AO96" s="160">
        <f>AO66/AO87</f>
        <v>61899.866090712741</v>
      </c>
      <c r="AP96" s="160"/>
      <c r="AQ96" s="160"/>
      <c r="AR96" s="160"/>
      <c r="AS96" s="160"/>
      <c r="AT96" s="160"/>
      <c r="AU96" s="160"/>
      <c r="AV96" s="160"/>
      <c r="AW96" s="160">
        <v>0</v>
      </c>
      <c r="AX96" s="160"/>
      <c r="AY96" s="160"/>
      <c r="AZ96" s="160"/>
      <c r="BA96" s="160"/>
      <c r="BB96" s="160"/>
      <c r="BC96" s="160"/>
      <c r="BD96" s="160"/>
      <c r="BE96" s="160">
        <f t="shared" si="4"/>
        <v>61899.866090712741</v>
      </c>
      <c r="BF96" s="160"/>
      <c r="BG96" s="160"/>
      <c r="BH96" s="160"/>
      <c r="BI96" s="160"/>
      <c r="BJ96" s="160"/>
      <c r="BK96" s="160"/>
      <c r="BL96" s="160"/>
    </row>
    <row r="97" spans="1:79" ht="12.75" customHeight="1" x14ac:dyDescent="0.2">
      <c r="A97" s="141"/>
      <c r="B97" s="141"/>
      <c r="C97" s="141"/>
      <c r="D97" s="141"/>
      <c r="E97" s="141"/>
      <c r="F97" s="141"/>
      <c r="G97" s="162" t="s">
        <v>388</v>
      </c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2"/>
      <c r="Z97" s="145" t="s">
        <v>67</v>
      </c>
      <c r="AA97" s="145"/>
      <c r="AB97" s="145"/>
      <c r="AC97" s="145"/>
      <c r="AD97" s="145"/>
      <c r="AE97" s="162" t="s">
        <v>76</v>
      </c>
      <c r="AF97" s="221"/>
      <c r="AG97" s="221"/>
      <c r="AH97" s="221"/>
      <c r="AI97" s="221"/>
      <c r="AJ97" s="221"/>
      <c r="AK97" s="221"/>
      <c r="AL97" s="221"/>
      <c r="AM97" s="221"/>
      <c r="AN97" s="222"/>
      <c r="AO97" s="160">
        <v>29402436</v>
      </c>
      <c r="AP97" s="160"/>
      <c r="AQ97" s="160"/>
      <c r="AR97" s="160"/>
      <c r="AS97" s="160"/>
      <c r="AT97" s="160"/>
      <c r="AU97" s="160"/>
      <c r="AV97" s="160"/>
      <c r="AW97" s="160">
        <v>0</v>
      </c>
      <c r="AX97" s="160"/>
      <c r="AY97" s="160"/>
      <c r="AZ97" s="160"/>
      <c r="BA97" s="160"/>
      <c r="BB97" s="160"/>
      <c r="BC97" s="160"/>
      <c r="BD97" s="160"/>
      <c r="BE97" s="160">
        <f t="shared" si="4"/>
        <v>29402436</v>
      </c>
      <c r="BF97" s="160"/>
      <c r="BG97" s="160"/>
      <c r="BH97" s="160"/>
      <c r="BI97" s="160"/>
      <c r="BJ97" s="160"/>
      <c r="BK97" s="160"/>
      <c r="BL97" s="160"/>
    </row>
    <row r="98" spans="1:79" ht="12.75" customHeight="1" x14ac:dyDescent="0.2">
      <c r="A98" s="141"/>
      <c r="B98" s="141"/>
      <c r="C98" s="141"/>
      <c r="D98" s="141"/>
      <c r="E98" s="141"/>
      <c r="F98" s="141"/>
      <c r="G98" s="162" t="s">
        <v>389</v>
      </c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2"/>
      <c r="Z98" s="145" t="s">
        <v>67</v>
      </c>
      <c r="AA98" s="145"/>
      <c r="AB98" s="145"/>
      <c r="AC98" s="145"/>
      <c r="AD98" s="145"/>
      <c r="AE98" s="162" t="s">
        <v>76</v>
      </c>
      <c r="AF98" s="221"/>
      <c r="AG98" s="221"/>
      <c r="AH98" s="221"/>
      <c r="AI98" s="221"/>
      <c r="AJ98" s="221"/>
      <c r="AK98" s="221"/>
      <c r="AL98" s="221"/>
      <c r="AM98" s="221"/>
      <c r="AN98" s="222"/>
      <c r="AO98" s="160">
        <v>27916840</v>
      </c>
      <c r="AP98" s="160"/>
      <c r="AQ98" s="160"/>
      <c r="AR98" s="160"/>
      <c r="AS98" s="160"/>
      <c r="AT98" s="160"/>
      <c r="AU98" s="160"/>
      <c r="AV98" s="160"/>
      <c r="AW98" s="160">
        <v>0</v>
      </c>
      <c r="AX98" s="160"/>
      <c r="AY98" s="160"/>
      <c r="AZ98" s="160"/>
      <c r="BA98" s="160"/>
      <c r="BB98" s="160"/>
      <c r="BC98" s="160"/>
      <c r="BD98" s="160"/>
      <c r="BE98" s="160">
        <f t="shared" si="4"/>
        <v>27916840</v>
      </c>
      <c r="BF98" s="160"/>
      <c r="BG98" s="160"/>
      <c r="BH98" s="160"/>
      <c r="BI98" s="160"/>
      <c r="BJ98" s="160"/>
      <c r="BK98" s="160"/>
      <c r="BL98" s="160"/>
    </row>
    <row r="99" spans="1:79" ht="12.75" customHeight="1" x14ac:dyDescent="0.2">
      <c r="A99" s="141"/>
      <c r="B99" s="141"/>
      <c r="C99" s="141"/>
      <c r="D99" s="141"/>
      <c r="E99" s="141"/>
      <c r="F99" s="141"/>
      <c r="G99" s="162" t="s">
        <v>390</v>
      </c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2"/>
      <c r="Z99" s="145" t="s">
        <v>67</v>
      </c>
      <c r="AA99" s="145"/>
      <c r="AB99" s="145"/>
      <c r="AC99" s="145"/>
      <c r="AD99" s="145"/>
      <c r="AE99" s="162" t="s">
        <v>76</v>
      </c>
      <c r="AF99" s="221"/>
      <c r="AG99" s="221"/>
      <c r="AH99" s="221"/>
      <c r="AI99" s="221"/>
      <c r="AJ99" s="221"/>
      <c r="AK99" s="221"/>
      <c r="AL99" s="221"/>
      <c r="AM99" s="221"/>
      <c r="AN99" s="222"/>
      <c r="AO99" s="160">
        <v>17.28</v>
      </c>
      <c r="AP99" s="160"/>
      <c r="AQ99" s="160"/>
      <c r="AR99" s="160"/>
      <c r="AS99" s="160"/>
      <c r="AT99" s="160"/>
      <c r="AU99" s="160"/>
      <c r="AV99" s="160"/>
      <c r="AW99" s="160">
        <v>8.2899999999999991</v>
      </c>
      <c r="AX99" s="160"/>
      <c r="AY99" s="160"/>
      <c r="AZ99" s="160"/>
      <c r="BA99" s="160"/>
      <c r="BB99" s="160"/>
      <c r="BC99" s="160"/>
      <c r="BD99" s="160"/>
      <c r="BE99" s="160">
        <f t="shared" si="4"/>
        <v>25.57</v>
      </c>
      <c r="BF99" s="160"/>
      <c r="BG99" s="160"/>
      <c r="BH99" s="160"/>
      <c r="BI99" s="160"/>
      <c r="BJ99" s="160"/>
      <c r="BK99" s="160"/>
      <c r="BL99" s="160"/>
    </row>
    <row r="100" spans="1:79" ht="19.5" customHeight="1" x14ac:dyDescent="0.2">
      <c r="A100" s="141"/>
      <c r="B100" s="141"/>
      <c r="C100" s="141"/>
      <c r="D100" s="141"/>
      <c r="E100" s="141"/>
      <c r="F100" s="141"/>
      <c r="G100" s="162" t="s">
        <v>391</v>
      </c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2"/>
      <c r="Z100" s="145" t="s">
        <v>67</v>
      </c>
      <c r="AA100" s="145"/>
      <c r="AB100" s="145"/>
      <c r="AC100" s="145"/>
      <c r="AD100" s="145"/>
      <c r="AE100" s="162" t="s">
        <v>76</v>
      </c>
      <c r="AF100" s="221"/>
      <c r="AG100" s="221"/>
      <c r="AH100" s="221"/>
      <c r="AI100" s="221"/>
      <c r="AJ100" s="221"/>
      <c r="AK100" s="221"/>
      <c r="AL100" s="221"/>
      <c r="AM100" s="221"/>
      <c r="AN100" s="222"/>
      <c r="AO100" s="160">
        <v>109572.33</v>
      </c>
      <c r="AP100" s="160"/>
      <c r="AQ100" s="160"/>
      <c r="AR100" s="160"/>
      <c r="AS100" s="160"/>
      <c r="AT100" s="160"/>
      <c r="AU100" s="160"/>
      <c r="AV100" s="160"/>
      <c r="AW100" s="160">
        <v>0</v>
      </c>
      <c r="AX100" s="160"/>
      <c r="AY100" s="160"/>
      <c r="AZ100" s="160"/>
      <c r="BA100" s="160"/>
      <c r="BB100" s="160"/>
      <c r="BC100" s="160"/>
      <c r="BD100" s="160"/>
      <c r="BE100" s="160">
        <f t="shared" si="4"/>
        <v>109572.33</v>
      </c>
      <c r="BF100" s="160"/>
      <c r="BG100" s="160"/>
      <c r="BH100" s="160"/>
      <c r="BI100" s="160"/>
      <c r="BJ100" s="160"/>
      <c r="BK100" s="160"/>
      <c r="BL100" s="160"/>
    </row>
    <row r="101" spans="1:79" ht="21.75" customHeight="1" x14ac:dyDescent="0.2">
      <c r="A101" s="141"/>
      <c r="B101" s="141"/>
      <c r="C101" s="141"/>
      <c r="D101" s="141"/>
      <c r="E101" s="141"/>
      <c r="F101" s="141"/>
      <c r="G101" s="162" t="s">
        <v>392</v>
      </c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2"/>
      <c r="Z101" s="145" t="s">
        <v>67</v>
      </c>
      <c r="AA101" s="145"/>
      <c r="AB101" s="145"/>
      <c r="AC101" s="145"/>
      <c r="AD101" s="145"/>
      <c r="AE101" s="162" t="s">
        <v>76</v>
      </c>
      <c r="AF101" s="221"/>
      <c r="AG101" s="221"/>
      <c r="AH101" s="221"/>
      <c r="AI101" s="221"/>
      <c r="AJ101" s="221"/>
      <c r="AK101" s="221"/>
      <c r="AL101" s="221"/>
      <c r="AM101" s="221"/>
      <c r="AN101" s="222"/>
      <c r="AO101" s="160">
        <f>SUM(AO68/AO73)</f>
        <v>158647.0819188192</v>
      </c>
      <c r="AP101" s="160"/>
      <c r="AQ101" s="160"/>
      <c r="AR101" s="160"/>
      <c r="AS101" s="160"/>
      <c r="AT101" s="160"/>
      <c r="AU101" s="160"/>
      <c r="AV101" s="160"/>
      <c r="AW101" s="160">
        <v>0</v>
      </c>
      <c r="AX101" s="160"/>
      <c r="AY101" s="160"/>
      <c r="AZ101" s="160"/>
      <c r="BA101" s="160"/>
      <c r="BB101" s="160"/>
      <c r="BC101" s="160"/>
      <c r="BD101" s="160"/>
      <c r="BE101" s="160">
        <f t="shared" si="4"/>
        <v>158647.0819188192</v>
      </c>
      <c r="BF101" s="160"/>
      <c r="BG101" s="160"/>
      <c r="BH101" s="160"/>
      <c r="BI101" s="160"/>
      <c r="BJ101" s="160"/>
      <c r="BK101" s="160"/>
      <c r="BL101" s="160"/>
    </row>
    <row r="102" spans="1:79" s="61" customFormat="1" ht="12.75" customHeight="1" x14ac:dyDescent="0.2">
      <c r="A102" s="204">
        <v>4</v>
      </c>
      <c r="B102" s="204"/>
      <c r="C102" s="204"/>
      <c r="D102" s="204"/>
      <c r="E102" s="204"/>
      <c r="F102" s="204"/>
      <c r="G102" s="209" t="s">
        <v>79</v>
      </c>
      <c r="H102" s="223"/>
      <c r="I102" s="223"/>
      <c r="J102" s="223"/>
      <c r="K102" s="223"/>
      <c r="L102" s="223"/>
      <c r="M102" s="223"/>
      <c r="N102" s="223"/>
      <c r="O102" s="223"/>
      <c r="P102" s="223"/>
      <c r="Q102" s="223"/>
      <c r="R102" s="223"/>
      <c r="S102" s="223"/>
      <c r="T102" s="223"/>
      <c r="U102" s="223"/>
      <c r="V102" s="223"/>
      <c r="W102" s="223"/>
      <c r="X102" s="223"/>
      <c r="Y102" s="224"/>
      <c r="Z102" s="212"/>
      <c r="AA102" s="212"/>
      <c r="AB102" s="212"/>
      <c r="AC102" s="212"/>
      <c r="AD102" s="212"/>
      <c r="AE102" s="209"/>
      <c r="AF102" s="223"/>
      <c r="AG102" s="223"/>
      <c r="AH102" s="223"/>
      <c r="AI102" s="223"/>
      <c r="AJ102" s="223"/>
      <c r="AK102" s="223"/>
      <c r="AL102" s="223"/>
      <c r="AM102" s="223"/>
      <c r="AN102" s="224"/>
      <c r="AO102" s="161"/>
      <c r="AP102" s="161"/>
      <c r="AQ102" s="161"/>
      <c r="AR102" s="161"/>
      <c r="AS102" s="161"/>
      <c r="AT102" s="161"/>
      <c r="AU102" s="161"/>
      <c r="AV102" s="161"/>
      <c r="AW102" s="161"/>
      <c r="AX102" s="161"/>
      <c r="AY102" s="161"/>
      <c r="AZ102" s="161"/>
      <c r="BA102" s="161"/>
      <c r="BB102" s="161"/>
      <c r="BC102" s="161"/>
      <c r="BD102" s="161"/>
      <c r="BE102" s="161"/>
      <c r="BF102" s="161"/>
      <c r="BG102" s="161"/>
      <c r="BH102" s="161"/>
      <c r="BI102" s="161"/>
      <c r="BJ102" s="161"/>
      <c r="BK102" s="161"/>
      <c r="BL102" s="161"/>
    </row>
    <row r="103" spans="1:79" ht="12.75" customHeight="1" x14ac:dyDescent="0.2">
      <c r="A103" s="141"/>
      <c r="B103" s="141"/>
      <c r="C103" s="141"/>
      <c r="D103" s="141"/>
      <c r="E103" s="141"/>
      <c r="F103" s="141"/>
      <c r="G103" s="162" t="s">
        <v>117</v>
      </c>
      <c r="H103" s="221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21"/>
      <c r="Y103" s="222"/>
      <c r="Z103" s="145" t="s">
        <v>63</v>
      </c>
      <c r="AA103" s="145"/>
      <c r="AB103" s="145"/>
      <c r="AC103" s="145"/>
      <c r="AD103" s="145"/>
      <c r="AE103" s="162" t="s">
        <v>76</v>
      </c>
      <c r="AF103" s="221"/>
      <c r="AG103" s="221"/>
      <c r="AH103" s="221"/>
      <c r="AI103" s="221"/>
      <c r="AJ103" s="221"/>
      <c r="AK103" s="221"/>
      <c r="AL103" s="221"/>
      <c r="AM103" s="221"/>
      <c r="AN103" s="222"/>
      <c r="AO103" s="160">
        <v>162</v>
      </c>
      <c r="AP103" s="160"/>
      <c r="AQ103" s="160"/>
      <c r="AR103" s="160"/>
      <c r="AS103" s="160"/>
      <c r="AT103" s="160"/>
      <c r="AU103" s="160"/>
      <c r="AV103" s="160"/>
      <c r="AW103" s="160">
        <v>0</v>
      </c>
      <c r="AX103" s="160"/>
      <c r="AY103" s="160"/>
      <c r="AZ103" s="160"/>
      <c r="BA103" s="160"/>
      <c r="BB103" s="160"/>
      <c r="BC103" s="160"/>
      <c r="BD103" s="160"/>
      <c r="BE103" s="160">
        <f t="shared" ref="BE103:BE109" si="5">AO103+AW103</f>
        <v>162</v>
      </c>
      <c r="BF103" s="160"/>
      <c r="BG103" s="160"/>
      <c r="BH103" s="160"/>
      <c r="BI103" s="160"/>
      <c r="BJ103" s="160"/>
      <c r="BK103" s="160"/>
      <c r="BL103" s="160"/>
    </row>
    <row r="104" spans="1:79" ht="12.75" customHeight="1" x14ac:dyDescent="0.2">
      <c r="A104" s="141"/>
      <c r="B104" s="141"/>
      <c r="C104" s="141"/>
      <c r="D104" s="141"/>
      <c r="E104" s="141"/>
      <c r="F104" s="141"/>
      <c r="G104" s="162" t="s">
        <v>118</v>
      </c>
      <c r="H104" s="221"/>
      <c r="I104" s="221"/>
      <c r="J104" s="221"/>
      <c r="K104" s="221"/>
      <c r="L104" s="221"/>
      <c r="M104" s="221"/>
      <c r="N104" s="221"/>
      <c r="O104" s="221"/>
      <c r="P104" s="221"/>
      <c r="Q104" s="221"/>
      <c r="R104" s="221"/>
      <c r="S104" s="221"/>
      <c r="T104" s="221"/>
      <c r="U104" s="221"/>
      <c r="V104" s="221"/>
      <c r="W104" s="221"/>
      <c r="X104" s="221"/>
      <c r="Y104" s="222"/>
      <c r="Z104" s="145" t="s">
        <v>81</v>
      </c>
      <c r="AA104" s="145"/>
      <c r="AB104" s="145"/>
      <c r="AC104" s="145"/>
      <c r="AD104" s="145"/>
      <c r="AE104" s="162" t="s">
        <v>76</v>
      </c>
      <c r="AF104" s="221"/>
      <c r="AG104" s="221"/>
      <c r="AH104" s="221"/>
      <c r="AI104" s="221"/>
      <c r="AJ104" s="221"/>
      <c r="AK104" s="221"/>
      <c r="AL104" s="221"/>
      <c r="AM104" s="221"/>
      <c r="AN104" s="222"/>
      <c r="AO104" s="160">
        <v>45.6</v>
      </c>
      <c r="AP104" s="160"/>
      <c r="AQ104" s="160"/>
      <c r="AR104" s="160"/>
      <c r="AS104" s="160"/>
      <c r="AT104" s="160"/>
      <c r="AU104" s="160"/>
      <c r="AV104" s="160"/>
      <c r="AW104" s="160">
        <v>0</v>
      </c>
      <c r="AX104" s="160"/>
      <c r="AY104" s="160"/>
      <c r="AZ104" s="160"/>
      <c r="BA104" s="160"/>
      <c r="BB104" s="160"/>
      <c r="BC104" s="160"/>
      <c r="BD104" s="160"/>
      <c r="BE104" s="160">
        <f t="shared" si="5"/>
        <v>45.6</v>
      </c>
      <c r="BF104" s="160"/>
      <c r="BG104" s="160"/>
      <c r="BH104" s="160"/>
      <c r="BI104" s="160"/>
      <c r="BJ104" s="160"/>
      <c r="BK104" s="160"/>
      <c r="BL104" s="160"/>
    </row>
    <row r="105" spans="1:79" ht="30.75" customHeight="1" x14ac:dyDescent="0.2">
      <c r="A105" s="141"/>
      <c r="B105" s="141"/>
      <c r="C105" s="141"/>
      <c r="D105" s="141"/>
      <c r="E105" s="141"/>
      <c r="F105" s="141"/>
      <c r="G105" s="162" t="s">
        <v>393</v>
      </c>
      <c r="H105" s="221"/>
      <c r="I105" s="221"/>
      <c r="J105" s="221"/>
      <c r="K105" s="221"/>
      <c r="L105" s="221"/>
      <c r="M105" s="221"/>
      <c r="N105" s="221"/>
      <c r="O105" s="221"/>
      <c r="P105" s="221"/>
      <c r="Q105" s="221"/>
      <c r="R105" s="221"/>
      <c r="S105" s="221"/>
      <c r="T105" s="221"/>
      <c r="U105" s="221"/>
      <c r="V105" s="221"/>
      <c r="W105" s="221"/>
      <c r="X105" s="221"/>
      <c r="Y105" s="222"/>
      <c r="Z105" s="145" t="s">
        <v>63</v>
      </c>
      <c r="AA105" s="145"/>
      <c r="AB105" s="145"/>
      <c r="AC105" s="145"/>
      <c r="AD105" s="145"/>
      <c r="AE105" s="162" t="s">
        <v>76</v>
      </c>
      <c r="AF105" s="221"/>
      <c r="AG105" s="221"/>
      <c r="AH105" s="221"/>
      <c r="AI105" s="221"/>
      <c r="AJ105" s="221"/>
      <c r="AK105" s="221"/>
      <c r="AL105" s="221"/>
      <c r="AM105" s="221"/>
      <c r="AN105" s="222"/>
      <c r="AO105" s="160">
        <v>0.5</v>
      </c>
      <c r="AP105" s="160"/>
      <c r="AQ105" s="160"/>
      <c r="AR105" s="160"/>
      <c r="AS105" s="160"/>
      <c r="AT105" s="160"/>
      <c r="AU105" s="160"/>
      <c r="AV105" s="160"/>
      <c r="AW105" s="160">
        <v>0</v>
      </c>
      <c r="AX105" s="160"/>
      <c r="AY105" s="160"/>
      <c r="AZ105" s="160"/>
      <c r="BA105" s="160"/>
      <c r="BB105" s="160"/>
      <c r="BC105" s="160"/>
      <c r="BD105" s="160"/>
      <c r="BE105" s="160">
        <f t="shared" si="5"/>
        <v>0.5</v>
      </c>
      <c r="BF105" s="160"/>
      <c r="BG105" s="160"/>
      <c r="BH105" s="160"/>
      <c r="BI105" s="160"/>
      <c r="BJ105" s="160"/>
      <c r="BK105" s="160"/>
      <c r="BL105" s="160"/>
    </row>
    <row r="106" spans="1:79" ht="30" customHeight="1" x14ac:dyDescent="0.2">
      <c r="A106" s="141"/>
      <c r="B106" s="141"/>
      <c r="C106" s="141"/>
      <c r="D106" s="141"/>
      <c r="E106" s="141"/>
      <c r="F106" s="141"/>
      <c r="G106" s="162" t="s">
        <v>394</v>
      </c>
      <c r="H106" s="221"/>
      <c r="I106" s="221"/>
      <c r="J106" s="221"/>
      <c r="K106" s="221"/>
      <c r="L106" s="221"/>
      <c r="M106" s="221"/>
      <c r="N106" s="221"/>
      <c r="O106" s="221"/>
      <c r="P106" s="221"/>
      <c r="Q106" s="221"/>
      <c r="R106" s="221"/>
      <c r="S106" s="221"/>
      <c r="T106" s="221"/>
      <c r="U106" s="221"/>
      <c r="V106" s="221"/>
      <c r="W106" s="221"/>
      <c r="X106" s="221"/>
      <c r="Y106" s="222"/>
      <c r="Z106" s="145" t="s">
        <v>81</v>
      </c>
      <c r="AA106" s="145"/>
      <c r="AB106" s="145"/>
      <c r="AC106" s="145"/>
      <c r="AD106" s="145"/>
      <c r="AE106" s="162" t="s">
        <v>76</v>
      </c>
      <c r="AF106" s="221"/>
      <c r="AG106" s="221"/>
      <c r="AH106" s="221"/>
      <c r="AI106" s="221"/>
      <c r="AJ106" s="221"/>
      <c r="AK106" s="221"/>
      <c r="AL106" s="221"/>
      <c r="AM106" s="221"/>
      <c r="AN106" s="222"/>
      <c r="AO106" s="160">
        <v>106.2</v>
      </c>
      <c r="AP106" s="160"/>
      <c r="AQ106" s="160"/>
      <c r="AR106" s="160"/>
      <c r="AS106" s="160"/>
      <c r="AT106" s="160"/>
      <c r="AU106" s="160"/>
      <c r="AV106" s="160"/>
      <c r="AW106" s="160">
        <v>0</v>
      </c>
      <c r="AX106" s="160"/>
      <c r="AY106" s="160"/>
      <c r="AZ106" s="160"/>
      <c r="BA106" s="160"/>
      <c r="BB106" s="160"/>
      <c r="BC106" s="160"/>
      <c r="BD106" s="160"/>
      <c r="BE106" s="160">
        <f t="shared" si="5"/>
        <v>106.2</v>
      </c>
      <c r="BF106" s="160"/>
      <c r="BG106" s="160"/>
      <c r="BH106" s="160"/>
      <c r="BI106" s="160"/>
      <c r="BJ106" s="160"/>
      <c r="BK106" s="160"/>
      <c r="BL106" s="160"/>
    </row>
    <row r="107" spans="1:79" ht="30" customHeight="1" x14ac:dyDescent="0.2">
      <c r="A107" s="141"/>
      <c r="B107" s="141"/>
      <c r="C107" s="141"/>
      <c r="D107" s="141"/>
      <c r="E107" s="141"/>
      <c r="F107" s="141"/>
      <c r="G107" s="162" t="s">
        <v>395</v>
      </c>
      <c r="H107" s="221"/>
      <c r="I107" s="221"/>
      <c r="J107" s="221"/>
      <c r="K107" s="221"/>
      <c r="L107" s="221"/>
      <c r="M107" s="221"/>
      <c r="N107" s="221"/>
      <c r="O107" s="221"/>
      <c r="P107" s="221"/>
      <c r="Q107" s="221"/>
      <c r="R107" s="221"/>
      <c r="S107" s="221"/>
      <c r="T107" s="221"/>
      <c r="U107" s="221"/>
      <c r="V107" s="221"/>
      <c r="W107" s="221"/>
      <c r="X107" s="221"/>
      <c r="Y107" s="222"/>
      <c r="Z107" s="145" t="s">
        <v>81</v>
      </c>
      <c r="AA107" s="145"/>
      <c r="AB107" s="145"/>
      <c r="AC107" s="145"/>
      <c r="AD107" s="145"/>
      <c r="AE107" s="162" t="s">
        <v>76</v>
      </c>
      <c r="AF107" s="221"/>
      <c r="AG107" s="221"/>
      <c r="AH107" s="221"/>
      <c r="AI107" s="221"/>
      <c r="AJ107" s="221"/>
      <c r="AK107" s="221"/>
      <c r="AL107" s="221"/>
      <c r="AM107" s="221"/>
      <c r="AN107" s="222"/>
      <c r="AO107" s="160">
        <v>100</v>
      </c>
      <c r="AP107" s="160"/>
      <c r="AQ107" s="160"/>
      <c r="AR107" s="160"/>
      <c r="AS107" s="160"/>
      <c r="AT107" s="160"/>
      <c r="AU107" s="160"/>
      <c r="AV107" s="160"/>
      <c r="AW107" s="160">
        <v>0</v>
      </c>
      <c r="AX107" s="160"/>
      <c r="AY107" s="160"/>
      <c r="AZ107" s="160"/>
      <c r="BA107" s="160"/>
      <c r="BB107" s="160"/>
      <c r="BC107" s="160"/>
      <c r="BD107" s="160"/>
      <c r="BE107" s="160">
        <f t="shared" si="5"/>
        <v>100</v>
      </c>
      <c r="BF107" s="160"/>
      <c r="BG107" s="160"/>
      <c r="BH107" s="160"/>
      <c r="BI107" s="160"/>
      <c r="BJ107" s="160"/>
      <c r="BK107" s="160"/>
      <c r="BL107" s="160"/>
    </row>
    <row r="108" spans="1:79" ht="20.25" customHeight="1" x14ac:dyDescent="0.2">
      <c r="A108" s="141"/>
      <c r="B108" s="141"/>
      <c r="C108" s="141"/>
      <c r="D108" s="141"/>
      <c r="E108" s="141"/>
      <c r="F108" s="141"/>
      <c r="G108" s="162" t="s">
        <v>396</v>
      </c>
      <c r="H108" s="221"/>
      <c r="I108" s="221"/>
      <c r="J108" s="221"/>
      <c r="K108" s="221"/>
      <c r="L108" s="221"/>
      <c r="M108" s="221"/>
      <c r="N108" s="221"/>
      <c r="O108" s="221"/>
      <c r="P108" s="221"/>
      <c r="Q108" s="221"/>
      <c r="R108" s="221"/>
      <c r="S108" s="221"/>
      <c r="T108" s="221"/>
      <c r="U108" s="221"/>
      <c r="V108" s="221"/>
      <c r="W108" s="221"/>
      <c r="X108" s="221"/>
      <c r="Y108" s="222"/>
      <c r="Z108" s="145" t="s">
        <v>81</v>
      </c>
      <c r="AA108" s="145"/>
      <c r="AB108" s="145"/>
      <c r="AC108" s="145"/>
      <c r="AD108" s="145"/>
      <c r="AE108" s="162" t="s">
        <v>76</v>
      </c>
      <c r="AF108" s="221"/>
      <c r="AG108" s="221"/>
      <c r="AH108" s="221"/>
      <c r="AI108" s="221"/>
      <c r="AJ108" s="221"/>
      <c r="AK108" s="221"/>
      <c r="AL108" s="221"/>
      <c r="AM108" s="221"/>
      <c r="AN108" s="222"/>
      <c r="AO108" s="160">
        <v>51.3</v>
      </c>
      <c r="AP108" s="160"/>
      <c r="AQ108" s="160"/>
      <c r="AR108" s="160"/>
      <c r="AS108" s="160"/>
      <c r="AT108" s="160"/>
      <c r="AU108" s="160"/>
      <c r="AV108" s="160"/>
      <c r="AW108" s="160">
        <v>0</v>
      </c>
      <c r="AX108" s="160"/>
      <c r="AY108" s="160"/>
      <c r="AZ108" s="160"/>
      <c r="BA108" s="160"/>
      <c r="BB108" s="160"/>
      <c r="BC108" s="160"/>
      <c r="BD108" s="160"/>
      <c r="BE108" s="160">
        <f t="shared" si="5"/>
        <v>51.3</v>
      </c>
      <c r="BF108" s="160"/>
      <c r="BG108" s="160"/>
      <c r="BH108" s="160"/>
      <c r="BI108" s="160"/>
      <c r="BJ108" s="160"/>
      <c r="BK108" s="160"/>
      <c r="BL108" s="160"/>
    </row>
    <row r="109" spans="1:79" ht="18" customHeight="1" x14ac:dyDescent="0.2">
      <c r="A109" s="141"/>
      <c r="B109" s="141"/>
      <c r="C109" s="141"/>
      <c r="D109" s="141"/>
      <c r="E109" s="141"/>
      <c r="F109" s="141"/>
      <c r="G109" s="162" t="s">
        <v>397</v>
      </c>
      <c r="H109" s="221"/>
      <c r="I109" s="221"/>
      <c r="J109" s="221"/>
      <c r="K109" s="221"/>
      <c r="L109" s="221"/>
      <c r="M109" s="221"/>
      <c r="N109" s="221"/>
      <c r="O109" s="221"/>
      <c r="P109" s="221"/>
      <c r="Q109" s="221"/>
      <c r="R109" s="221"/>
      <c r="S109" s="221"/>
      <c r="T109" s="221"/>
      <c r="U109" s="221"/>
      <c r="V109" s="221"/>
      <c r="W109" s="221"/>
      <c r="X109" s="221"/>
      <c r="Y109" s="222"/>
      <c r="Z109" s="145" t="s">
        <v>81</v>
      </c>
      <c r="AA109" s="145"/>
      <c r="AB109" s="145"/>
      <c r="AC109" s="145"/>
      <c r="AD109" s="145"/>
      <c r="AE109" s="162" t="s">
        <v>76</v>
      </c>
      <c r="AF109" s="221"/>
      <c r="AG109" s="221"/>
      <c r="AH109" s="221"/>
      <c r="AI109" s="221"/>
      <c r="AJ109" s="221"/>
      <c r="AK109" s="221"/>
      <c r="AL109" s="221"/>
      <c r="AM109" s="221"/>
      <c r="AN109" s="222"/>
      <c r="AO109" s="160">
        <v>48.7</v>
      </c>
      <c r="AP109" s="160"/>
      <c r="AQ109" s="160"/>
      <c r="AR109" s="160"/>
      <c r="AS109" s="160"/>
      <c r="AT109" s="160"/>
      <c r="AU109" s="160"/>
      <c r="AV109" s="160"/>
      <c r="AW109" s="160">
        <v>0</v>
      </c>
      <c r="AX109" s="160"/>
      <c r="AY109" s="160"/>
      <c r="AZ109" s="160"/>
      <c r="BA109" s="160"/>
      <c r="BB109" s="160"/>
      <c r="BC109" s="160"/>
      <c r="BD109" s="160"/>
      <c r="BE109" s="160">
        <f t="shared" si="5"/>
        <v>48.7</v>
      </c>
      <c r="BF109" s="160"/>
      <c r="BG109" s="160"/>
      <c r="BH109" s="160"/>
      <c r="BI109" s="160"/>
      <c r="BJ109" s="160"/>
      <c r="BK109" s="160"/>
      <c r="BL109" s="160"/>
    </row>
    <row r="110" spans="1:79" x14ac:dyDescent="0.2">
      <c r="A110" s="236" t="s">
        <v>463</v>
      </c>
      <c r="B110" s="237"/>
      <c r="C110" s="237"/>
      <c r="D110" s="237"/>
      <c r="E110" s="237"/>
      <c r="F110" s="237"/>
      <c r="G110" s="237"/>
      <c r="H110" s="237"/>
      <c r="I110" s="237"/>
      <c r="J110" s="237"/>
      <c r="K110" s="237"/>
      <c r="L110" s="237"/>
      <c r="M110" s="237"/>
      <c r="N110" s="237"/>
      <c r="O110" s="237"/>
      <c r="P110" s="237"/>
      <c r="Q110" s="237"/>
      <c r="R110" s="237"/>
      <c r="S110" s="237"/>
      <c r="T110" s="237"/>
      <c r="U110" s="237"/>
      <c r="V110" s="237"/>
      <c r="W110" s="237"/>
      <c r="X110" s="237"/>
      <c r="Y110" s="237"/>
      <c r="Z110" s="237"/>
      <c r="AA110" s="237"/>
      <c r="AB110" s="237"/>
      <c r="AC110" s="237"/>
      <c r="AD110" s="237"/>
      <c r="AE110" s="237"/>
      <c r="AF110" s="237"/>
      <c r="AG110" s="237"/>
      <c r="AH110" s="237"/>
      <c r="AI110" s="237"/>
      <c r="AJ110" s="237"/>
      <c r="AK110" s="237"/>
      <c r="AL110" s="237"/>
      <c r="AM110" s="237"/>
      <c r="AN110" s="237"/>
      <c r="AO110" s="237"/>
      <c r="AP110" s="237"/>
      <c r="AQ110" s="237"/>
      <c r="AR110" s="237"/>
      <c r="AS110" s="237"/>
      <c r="AT110" s="237"/>
      <c r="AU110" s="237"/>
      <c r="AV110" s="237"/>
      <c r="AW110" s="237"/>
      <c r="AX110" s="237"/>
      <c r="AY110" s="237"/>
      <c r="AZ110" s="237"/>
      <c r="BA110" s="237"/>
      <c r="BB110" s="237"/>
      <c r="BC110" s="237"/>
      <c r="BD110" s="237"/>
      <c r="BE110" s="237"/>
      <c r="BF110" s="237"/>
      <c r="BG110" s="237"/>
      <c r="BH110" s="237"/>
      <c r="BI110" s="237"/>
      <c r="BJ110" s="237"/>
      <c r="BK110" s="237"/>
      <c r="BL110" s="238"/>
    </row>
    <row r="111" spans="1:79" s="61" customFormat="1" ht="12.75" customHeight="1" x14ac:dyDescent="0.2">
      <c r="A111" s="204">
        <v>1</v>
      </c>
      <c r="B111" s="204"/>
      <c r="C111" s="204"/>
      <c r="D111" s="204"/>
      <c r="E111" s="204"/>
      <c r="F111" s="204"/>
      <c r="G111" s="209" t="s">
        <v>60</v>
      </c>
      <c r="H111" s="210"/>
      <c r="I111" s="210"/>
      <c r="J111" s="210"/>
      <c r="K111" s="210"/>
      <c r="L111" s="210"/>
      <c r="M111" s="210"/>
      <c r="N111" s="210"/>
      <c r="O111" s="210"/>
      <c r="P111" s="210"/>
      <c r="Q111" s="210"/>
      <c r="R111" s="210"/>
      <c r="S111" s="210"/>
      <c r="T111" s="210"/>
      <c r="U111" s="210"/>
      <c r="V111" s="210"/>
      <c r="W111" s="210"/>
      <c r="X111" s="210"/>
      <c r="Y111" s="211"/>
      <c r="Z111" s="212"/>
      <c r="AA111" s="212"/>
      <c r="AB111" s="212"/>
      <c r="AC111" s="212"/>
      <c r="AD111" s="212"/>
      <c r="AE111" s="213"/>
      <c r="AF111" s="213"/>
      <c r="AG111" s="213"/>
      <c r="AH111" s="213"/>
      <c r="AI111" s="213"/>
      <c r="AJ111" s="213"/>
      <c r="AK111" s="213"/>
      <c r="AL111" s="213"/>
      <c r="AM111" s="213"/>
      <c r="AN111" s="214"/>
      <c r="AO111" s="161"/>
      <c r="AP111" s="161"/>
      <c r="AQ111" s="161"/>
      <c r="AR111" s="161"/>
      <c r="AS111" s="161"/>
      <c r="AT111" s="161"/>
      <c r="AU111" s="161"/>
      <c r="AV111" s="161"/>
      <c r="AW111" s="161"/>
      <c r="AX111" s="161"/>
      <c r="AY111" s="161"/>
      <c r="AZ111" s="161"/>
      <c r="BA111" s="161"/>
      <c r="BB111" s="161"/>
      <c r="BC111" s="161"/>
      <c r="BD111" s="161"/>
      <c r="BE111" s="161"/>
      <c r="BF111" s="161"/>
      <c r="BG111" s="161"/>
      <c r="BH111" s="161"/>
      <c r="BI111" s="161"/>
      <c r="BJ111" s="161"/>
      <c r="BK111" s="161"/>
      <c r="BL111" s="161"/>
      <c r="CA111" s="61" t="s">
        <v>16</v>
      </c>
    </row>
    <row r="112" spans="1:79" ht="28.5" customHeight="1" x14ac:dyDescent="0.2">
      <c r="A112" s="141"/>
      <c r="B112" s="141"/>
      <c r="C112" s="141"/>
      <c r="D112" s="141"/>
      <c r="E112" s="141"/>
      <c r="F112" s="141"/>
      <c r="G112" s="162" t="s">
        <v>66</v>
      </c>
      <c r="H112" s="239"/>
      <c r="I112" s="239"/>
      <c r="J112" s="239"/>
      <c r="K112" s="239"/>
      <c r="L112" s="239"/>
      <c r="M112" s="239"/>
      <c r="N112" s="239"/>
      <c r="O112" s="239"/>
      <c r="P112" s="239"/>
      <c r="Q112" s="239"/>
      <c r="R112" s="239"/>
      <c r="S112" s="239"/>
      <c r="T112" s="239"/>
      <c r="U112" s="239"/>
      <c r="V112" s="239"/>
      <c r="W112" s="239"/>
      <c r="X112" s="239"/>
      <c r="Y112" s="240"/>
      <c r="Z112" s="145" t="s">
        <v>67</v>
      </c>
      <c r="AA112" s="145"/>
      <c r="AB112" s="145"/>
      <c r="AC112" s="145"/>
      <c r="AD112" s="145"/>
      <c r="AE112" s="215" t="s">
        <v>448</v>
      </c>
      <c r="AF112" s="215"/>
      <c r="AG112" s="215"/>
      <c r="AH112" s="215"/>
      <c r="AI112" s="215"/>
      <c r="AJ112" s="215"/>
      <c r="AK112" s="215"/>
      <c r="AL112" s="215"/>
      <c r="AM112" s="215"/>
      <c r="AN112" s="216"/>
      <c r="AO112" s="160">
        <v>0</v>
      </c>
      <c r="AP112" s="160"/>
      <c r="AQ112" s="160"/>
      <c r="AR112" s="160"/>
      <c r="AS112" s="160"/>
      <c r="AT112" s="160"/>
      <c r="AU112" s="160"/>
      <c r="AV112" s="160"/>
      <c r="AW112" s="160">
        <v>806850</v>
      </c>
      <c r="AX112" s="160"/>
      <c r="AY112" s="160"/>
      <c r="AZ112" s="160"/>
      <c r="BA112" s="160"/>
      <c r="BB112" s="160"/>
      <c r="BC112" s="160"/>
      <c r="BD112" s="160"/>
      <c r="BE112" s="160">
        <f t="shared" ref="BE112" si="6">AO112+AW112</f>
        <v>806850</v>
      </c>
      <c r="BF112" s="160"/>
      <c r="BG112" s="160"/>
      <c r="BH112" s="160"/>
      <c r="BI112" s="160"/>
      <c r="BJ112" s="160"/>
      <c r="BK112" s="160"/>
      <c r="BL112" s="160"/>
    </row>
    <row r="113" spans="1:64" s="61" customFormat="1" ht="12.75" customHeight="1" x14ac:dyDescent="0.2">
      <c r="A113" s="204">
        <v>2</v>
      </c>
      <c r="B113" s="204"/>
      <c r="C113" s="204"/>
      <c r="D113" s="204"/>
      <c r="E113" s="204"/>
      <c r="F113" s="204"/>
      <c r="G113" s="209" t="s">
        <v>69</v>
      </c>
      <c r="H113" s="210"/>
      <c r="I113" s="210"/>
      <c r="J113" s="210"/>
      <c r="K113" s="210"/>
      <c r="L113" s="210"/>
      <c r="M113" s="210"/>
      <c r="N113" s="210"/>
      <c r="O113" s="210"/>
      <c r="P113" s="210"/>
      <c r="Q113" s="210"/>
      <c r="R113" s="210"/>
      <c r="S113" s="210"/>
      <c r="T113" s="210"/>
      <c r="U113" s="210"/>
      <c r="V113" s="210"/>
      <c r="W113" s="210"/>
      <c r="X113" s="210"/>
      <c r="Y113" s="211"/>
      <c r="Z113" s="212"/>
      <c r="AA113" s="212"/>
      <c r="AB113" s="212"/>
      <c r="AC113" s="212"/>
      <c r="AD113" s="212"/>
      <c r="AE113" s="213"/>
      <c r="AF113" s="213"/>
      <c r="AG113" s="213"/>
      <c r="AH113" s="213"/>
      <c r="AI113" s="213"/>
      <c r="AJ113" s="213"/>
      <c r="AK113" s="213"/>
      <c r="AL113" s="213"/>
      <c r="AM113" s="213"/>
      <c r="AN113" s="214"/>
      <c r="AO113" s="161"/>
      <c r="AP113" s="161"/>
      <c r="AQ113" s="161"/>
      <c r="AR113" s="161"/>
      <c r="AS113" s="161"/>
      <c r="AT113" s="161"/>
      <c r="AU113" s="161"/>
      <c r="AV113" s="161"/>
      <c r="AW113" s="161"/>
      <c r="AX113" s="161"/>
      <c r="AY113" s="161"/>
      <c r="AZ113" s="161"/>
      <c r="BA113" s="161"/>
      <c r="BB113" s="161"/>
      <c r="BC113" s="161"/>
      <c r="BD113" s="161"/>
      <c r="BE113" s="161"/>
      <c r="BF113" s="161"/>
      <c r="BG113" s="161"/>
      <c r="BH113" s="161"/>
      <c r="BI113" s="161"/>
      <c r="BJ113" s="161"/>
      <c r="BK113" s="161"/>
      <c r="BL113" s="161"/>
    </row>
    <row r="114" spans="1:64" ht="20.25" customHeight="1" x14ac:dyDescent="0.2">
      <c r="A114" s="141"/>
      <c r="B114" s="141"/>
      <c r="C114" s="141"/>
      <c r="D114" s="141"/>
      <c r="E114" s="141"/>
      <c r="F114" s="141"/>
      <c r="G114" s="142" t="s">
        <v>466</v>
      </c>
      <c r="H114" s="143"/>
      <c r="I114" s="143"/>
      <c r="J114" s="143"/>
      <c r="K114" s="143"/>
      <c r="L114" s="143"/>
      <c r="M114" s="143"/>
      <c r="N114" s="143"/>
      <c r="O114" s="143"/>
      <c r="P114" s="143"/>
      <c r="Q114" s="143"/>
      <c r="R114" s="143"/>
      <c r="S114" s="143"/>
      <c r="T114" s="143"/>
      <c r="U114" s="143"/>
      <c r="V114" s="143"/>
      <c r="W114" s="143"/>
      <c r="X114" s="143"/>
      <c r="Y114" s="144"/>
      <c r="Z114" s="145" t="s">
        <v>63</v>
      </c>
      <c r="AA114" s="145"/>
      <c r="AB114" s="145"/>
      <c r="AC114" s="145"/>
      <c r="AD114" s="145"/>
      <c r="AE114" s="185" t="s">
        <v>205</v>
      </c>
      <c r="AF114" s="186"/>
      <c r="AG114" s="186"/>
      <c r="AH114" s="186"/>
      <c r="AI114" s="186"/>
      <c r="AJ114" s="186"/>
      <c r="AK114" s="186"/>
      <c r="AL114" s="186"/>
      <c r="AM114" s="186"/>
      <c r="AN114" s="187"/>
      <c r="AO114" s="160">
        <v>0</v>
      </c>
      <c r="AP114" s="160"/>
      <c r="AQ114" s="160"/>
      <c r="AR114" s="160"/>
      <c r="AS114" s="160"/>
      <c r="AT114" s="160"/>
      <c r="AU114" s="160"/>
      <c r="AV114" s="160"/>
      <c r="AW114" s="160">
        <v>1</v>
      </c>
      <c r="AX114" s="160"/>
      <c r="AY114" s="160"/>
      <c r="AZ114" s="160"/>
      <c r="BA114" s="160"/>
      <c r="BB114" s="160"/>
      <c r="BC114" s="160"/>
      <c r="BD114" s="160"/>
      <c r="BE114" s="160">
        <f t="shared" ref="BE114" si="7">AO114+AW114</f>
        <v>1</v>
      </c>
      <c r="BF114" s="160"/>
      <c r="BG114" s="160"/>
      <c r="BH114" s="160"/>
      <c r="BI114" s="160"/>
      <c r="BJ114" s="160"/>
      <c r="BK114" s="160"/>
      <c r="BL114" s="160"/>
    </row>
    <row r="115" spans="1:64" ht="20.25" customHeight="1" x14ac:dyDescent="0.2">
      <c r="A115" s="141"/>
      <c r="B115" s="141"/>
      <c r="C115" s="141"/>
      <c r="D115" s="141"/>
      <c r="E115" s="141"/>
      <c r="F115" s="141"/>
      <c r="G115" s="142" t="s">
        <v>513</v>
      </c>
      <c r="H115" s="143"/>
      <c r="I115" s="143"/>
      <c r="J115" s="143"/>
      <c r="K115" s="143"/>
      <c r="L115" s="143"/>
      <c r="M115" s="143"/>
      <c r="N115" s="143"/>
      <c r="O115" s="143"/>
      <c r="P115" s="143"/>
      <c r="Q115" s="143"/>
      <c r="R115" s="143"/>
      <c r="S115" s="143"/>
      <c r="T115" s="143"/>
      <c r="U115" s="143"/>
      <c r="V115" s="143"/>
      <c r="W115" s="143"/>
      <c r="X115" s="143"/>
      <c r="Y115" s="144"/>
      <c r="Z115" s="145" t="s">
        <v>469</v>
      </c>
      <c r="AA115" s="145"/>
      <c r="AB115" s="145"/>
      <c r="AC115" s="145"/>
      <c r="AD115" s="145"/>
      <c r="AE115" s="185" t="s">
        <v>468</v>
      </c>
      <c r="AF115" s="186"/>
      <c r="AG115" s="186"/>
      <c r="AH115" s="186"/>
      <c r="AI115" s="186"/>
      <c r="AJ115" s="186"/>
      <c r="AK115" s="186"/>
      <c r="AL115" s="186"/>
      <c r="AM115" s="186"/>
      <c r="AN115" s="187"/>
      <c r="AO115" s="160">
        <v>0</v>
      </c>
      <c r="AP115" s="160"/>
      <c r="AQ115" s="160"/>
      <c r="AR115" s="160"/>
      <c r="AS115" s="160"/>
      <c r="AT115" s="160"/>
      <c r="AU115" s="160"/>
      <c r="AV115" s="160"/>
      <c r="AW115" s="160">
        <v>539.71</v>
      </c>
      <c r="AX115" s="160"/>
      <c r="AY115" s="160"/>
      <c r="AZ115" s="160"/>
      <c r="BA115" s="160"/>
      <c r="BB115" s="160"/>
      <c r="BC115" s="160"/>
      <c r="BD115" s="160"/>
      <c r="BE115" s="160">
        <f t="shared" ref="BE115" si="8">AO115+AW115</f>
        <v>539.71</v>
      </c>
      <c r="BF115" s="160"/>
      <c r="BG115" s="160"/>
      <c r="BH115" s="160"/>
      <c r="BI115" s="160"/>
      <c r="BJ115" s="160"/>
      <c r="BK115" s="160"/>
      <c r="BL115" s="160"/>
    </row>
    <row r="116" spans="1:64" s="61" customFormat="1" ht="12.75" customHeight="1" x14ac:dyDescent="0.2">
      <c r="A116" s="204">
        <v>3</v>
      </c>
      <c r="B116" s="204"/>
      <c r="C116" s="204"/>
      <c r="D116" s="204"/>
      <c r="E116" s="204"/>
      <c r="F116" s="204"/>
      <c r="G116" s="218" t="s">
        <v>74</v>
      </c>
      <c r="H116" s="219"/>
      <c r="I116" s="219"/>
      <c r="J116" s="219"/>
      <c r="K116" s="219"/>
      <c r="L116" s="219"/>
      <c r="M116" s="219"/>
      <c r="N116" s="219"/>
      <c r="O116" s="219"/>
      <c r="P116" s="219"/>
      <c r="Q116" s="219"/>
      <c r="R116" s="219"/>
      <c r="S116" s="219"/>
      <c r="T116" s="219"/>
      <c r="U116" s="219"/>
      <c r="V116" s="219"/>
      <c r="W116" s="219"/>
      <c r="X116" s="219"/>
      <c r="Y116" s="220"/>
      <c r="Z116" s="212"/>
      <c r="AA116" s="212"/>
      <c r="AB116" s="212"/>
      <c r="AC116" s="212"/>
      <c r="AD116" s="212"/>
      <c r="AE116" s="218"/>
      <c r="AF116" s="219"/>
      <c r="AG116" s="219"/>
      <c r="AH116" s="219"/>
      <c r="AI116" s="219"/>
      <c r="AJ116" s="219"/>
      <c r="AK116" s="219"/>
      <c r="AL116" s="219"/>
      <c r="AM116" s="219"/>
      <c r="AN116" s="220"/>
      <c r="AO116" s="161"/>
      <c r="AP116" s="161"/>
      <c r="AQ116" s="161"/>
      <c r="AR116" s="161"/>
      <c r="AS116" s="161"/>
      <c r="AT116" s="161"/>
      <c r="AU116" s="161"/>
      <c r="AV116" s="161"/>
      <c r="AW116" s="161"/>
      <c r="AX116" s="161"/>
      <c r="AY116" s="161"/>
      <c r="AZ116" s="161"/>
      <c r="BA116" s="161"/>
      <c r="BB116" s="161"/>
      <c r="BC116" s="161"/>
      <c r="BD116" s="161"/>
      <c r="BE116" s="161"/>
      <c r="BF116" s="161"/>
      <c r="BG116" s="161"/>
      <c r="BH116" s="161"/>
      <c r="BI116" s="161"/>
      <c r="BJ116" s="161"/>
      <c r="BK116" s="161"/>
      <c r="BL116" s="161"/>
    </row>
    <row r="117" spans="1:64" ht="12.75" customHeight="1" x14ac:dyDescent="0.2">
      <c r="A117" s="141"/>
      <c r="B117" s="141"/>
      <c r="C117" s="141"/>
      <c r="D117" s="141"/>
      <c r="E117" s="141"/>
      <c r="F117" s="141"/>
      <c r="G117" s="142" t="s">
        <v>467</v>
      </c>
      <c r="H117" s="143"/>
      <c r="I117" s="143"/>
      <c r="J117" s="143"/>
      <c r="K117" s="143"/>
      <c r="L117" s="143"/>
      <c r="M117" s="143"/>
      <c r="N117" s="143"/>
      <c r="O117" s="143"/>
      <c r="P117" s="143"/>
      <c r="Q117" s="143"/>
      <c r="R117" s="143"/>
      <c r="S117" s="143"/>
      <c r="T117" s="143"/>
      <c r="U117" s="143"/>
      <c r="V117" s="143"/>
      <c r="W117" s="143"/>
      <c r="X117" s="143"/>
      <c r="Y117" s="144"/>
      <c r="Z117" s="145" t="s">
        <v>67</v>
      </c>
      <c r="AA117" s="145"/>
      <c r="AB117" s="145"/>
      <c r="AC117" s="145"/>
      <c r="AD117" s="145"/>
      <c r="AE117" s="185" t="s">
        <v>76</v>
      </c>
      <c r="AF117" s="186"/>
      <c r="AG117" s="186"/>
      <c r="AH117" s="186"/>
      <c r="AI117" s="186"/>
      <c r="AJ117" s="186"/>
      <c r="AK117" s="186"/>
      <c r="AL117" s="186"/>
      <c r="AM117" s="186"/>
      <c r="AN117" s="187"/>
      <c r="AO117" s="160">
        <v>0</v>
      </c>
      <c r="AP117" s="160"/>
      <c r="AQ117" s="160"/>
      <c r="AR117" s="160"/>
      <c r="AS117" s="160"/>
      <c r="AT117" s="160"/>
      <c r="AU117" s="160"/>
      <c r="AV117" s="160"/>
      <c r="AW117" s="160">
        <v>806850</v>
      </c>
      <c r="AX117" s="160"/>
      <c r="AY117" s="160"/>
      <c r="AZ117" s="160"/>
      <c r="BA117" s="160"/>
      <c r="BB117" s="160"/>
      <c r="BC117" s="160"/>
      <c r="BD117" s="160"/>
      <c r="BE117" s="160">
        <f t="shared" ref="BE117" si="9">AO117+AW117</f>
        <v>806850</v>
      </c>
      <c r="BF117" s="160"/>
      <c r="BG117" s="160"/>
      <c r="BH117" s="160"/>
      <c r="BI117" s="160"/>
      <c r="BJ117" s="160"/>
      <c r="BK117" s="160"/>
      <c r="BL117" s="160"/>
    </row>
    <row r="118" spans="1:64" ht="12.75" customHeight="1" x14ac:dyDescent="0.2">
      <c r="A118" s="141"/>
      <c r="B118" s="141"/>
      <c r="C118" s="141"/>
      <c r="D118" s="141"/>
      <c r="E118" s="141"/>
      <c r="F118" s="141"/>
      <c r="G118" s="142" t="s">
        <v>470</v>
      </c>
      <c r="H118" s="143"/>
      <c r="I118" s="143"/>
      <c r="J118" s="143"/>
      <c r="K118" s="143"/>
      <c r="L118" s="143"/>
      <c r="M118" s="143"/>
      <c r="N118" s="143"/>
      <c r="O118" s="143"/>
      <c r="P118" s="143"/>
      <c r="Q118" s="143"/>
      <c r="R118" s="143"/>
      <c r="S118" s="143"/>
      <c r="T118" s="143"/>
      <c r="U118" s="143"/>
      <c r="V118" s="143"/>
      <c r="W118" s="143"/>
      <c r="X118" s="143"/>
      <c r="Y118" s="144"/>
      <c r="Z118" s="145" t="s">
        <v>67</v>
      </c>
      <c r="AA118" s="145"/>
      <c r="AB118" s="145"/>
      <c r="AC118" s="145"/>
      <c r="AD118" s="145"/>
      <c r="AE118" s="185" t="s">
        <v>76</v>
      </c>
      <c r="AF118" s="186"/>
      <c r="AG118" s="186"/>
      <c r="AH118" s="186"/>
      <c r="AI118" s="186"/>
      <c r="AJ118" s="186"/>
      <c r="AK118" s="186"/>
      <c r="AL118" s="186"/>
      <c r="AM118" s="186"/>
      <c r="AN118" s="187"/>
      <c r="AO118" s="160">
        <v>0</v>
      </c>
      <c r="AP118" s="160"/>
      <c r="AQ118" s="160"/>
      <c r="AR118" s="160"/>
      <c r="AS118" s="160"/>
      <c r="AT118" s="160"/>
      <c r="AU118" s="160"/>
      <c r="AV118" s="160"/>
      <c r="AW118" s="160">
        <f>SUM(AW112/AW115)</f>
        <v>1494.9695206685071</v>
      </c>
      <c r="AX118" s="160"/>
      <c r="AY118" s="160"/>
      <c r="AZ118" s="160"/>
      <c r="BA118" s="160"/>
      <c r="BB118" s="160"/>
      <c r="BC118" s="160"/>
      <c r="BD118" s="160"/>
      <c r="BE118" s="160">
        <f t="shared" ref="BE118" si="10">AO118+AW118</f>
        <v>1494.9695206685071</v>
      </c>
      <c r="BF118" s="160"/>
      <c r="BG118" s="160"/>
      <c r="BH118" s="160"/>
      <c r="BI118" s="160"/>
      <c r="BJ118" s="160"/>
      <c r="BK118" s="160"/>
      <c r="BL118" s="160"/>
    </row>
    <row r="119" spans="1:64" s="61" customFormat="1" ht="12.75" customHeight="1" x14ac:dyDescent="0.2">
      <c r="A119" s="204">
        <v>4</v>
      </c>
      <c r="B119" s="204"/>
      <c r="C119" s="204"/>
      <c r="D119" s="204"/>
      <c r="E119" s="204"/>
      <c r="F119" s="204"/>
      <c r="G119" s="218" t="s">
        <v>79</v>
      </c>
      <c r="H119" s="219"/>
      <c r="I119" s="219"/>
      <c r="J119" s="219"/>
      <c r="K119" s="219"/>
      <c r="L119" s="219"/>
      <c r="M119" s="219"/>
      <c r="N119" s="219"/>
      <c r="O119" s="219"/>
      <c r="P119" s="219"/>
      <c r="Q119" s="219"/>
      <c r="R119" s="219"/>
      <c r="S119" s="219"/>
      <c r="T119" s="219"/>
      <c r="U119" s="219"/>
      <c r="V119" s="219"/>
      <c r="W119" s="219"/>
      <c r="X119" s="219"/>
      <c r="Y119" s="220"/>
      <c r="Z119" s="212"/>
      <c r="AA119" s="212"/>
      <c r="AB119" s="212"/>
      <c r="AC119" s="212"/>
      <c r="AD119" s="212"/>
      <c r="AE119" s="205"/>
      <c r="AF119" s="206"/>
      <c r="AG119" s="206"/>
      <c r="AH119" s="206"/>
      <c r="AI119" s="206"/>
      <c r="AJ119" s="206"/>
      <c r="AK119" s="206"/>
      <c r="AL119" s="206"/>
      <c r="AM119" s="206"/>
      <c r="AN119" s="207"/>
      <c r="AO119" s="161"/>
      <c r="AP119" s="161"/>
      <c r="AQ119" s="161"/>
      <c r="AR119" s="161"/>
      <c r="AS119" s="161"/>
      <c r="AT119" s="161"/>
      <c r="AU119" s="161"/>
      <c r="AV119" s="161"/>
      <c r="AW119" s="161"/>
      <c r="AX119" s="161"/>
      <c r="AY119" s="161"/>
      <c r="AZ119" s="161"/>
      <c r="BA119" s="161"/>
      <c r="BB119" s="161"/>
      <c r="BC119" s="161"/>
      <c r="BD119" s="161"/>
      <c r="BE119" s="161"/>
      <c r="BF119" s="161"/>
      <c r="BG119" s="161"/>
      <c r="BH119" s="161"/>
      <c r="BI119" s="161"/>
      <c r="BJ119" s="161"/>
      <c r="BK119" s="161"/>
      <c r="BL119" s="161"/>
    </row>
    <row r="120" spans="1:64" ht="18" customHeight="1" x14ac:dyDescent="0.2">
      <c r="A120" s="141"/>
      <c r="B120" s="141"/>
      <c r="C120" s="141"/>
      <c r="D120" s="141"/>
      <c r="E120" s="141"/>
      <c r="F120" s="141"/>
      <c r="G120" s="142" t="s">
        <v>465</v>
      </c>
      <c r="H120" s="143"/>
      <c r="I120" s="143"/>
      <c r="J120" s="143"/>
      <c r="K120" s="143"/>
      <c r="L120" s="143"/>
      <c r="M120" s="143"/>
      <c r="N120" s="143"/>
      <c r="O120" s="143"/>
      <c r="P120" s="143"/>
      <c r="Q120" s="143"/>
      <c r="R120" s="143"/>
      <c r="S120" s="143"/>
      <c r="T120" s="143"/>
      <c r="U120" s="143"/>
      <c r="V120" s="143"/>
      <c r="W120" s="143"/>
      <c r="X120" s="143"/>
      <c r="Y120" s="144"/>
      <c r="Z120" s="145" t="s">
        <v>81</v>
      </c>
      <c r="AA120" s="145"/>
      <c r="AB120" s="145"/>
      <c r="AC120" s="145"/>
      <c r="AD120" s="145"/>
      <c r="AE120" s="185" t="s">
        <v>76</v>
      </c>
      <c r="AF120" s="186"/>
      <c r="AG120" s="186"/>
      <c r="AH120" s="186"/>
      <c r="AI120" s="186"/>
      <c r="AJ120" s="186"/>
      <c r="AK120" s="186"/>
      <c r="AL120" s="186"/>
      <c r="AM120" s="186"/>
      <c r="AN120" s="187"/>
      <c r="AO120" s="160">
        <v>0</v>
      </c>
      <c r="AP120" s="160"/>
      <c r="AQ120" s="160"/>
      <c r="AR120" s="160"/>
      <c r="AS120" s="160"/>
      <c r="AT120" s="160"/>
      <c r="AU120" s="160"/>
      <c r="AV120" s="160"/>
      <c r="AW120" s="160">
        <v>100</v>
      </c>
      <c r="AX120" s="160"/>
      <c r="AY120" s="160"/>
      <c r="AZ120" s="160"/>
      <c r="BA120" s="160"/>
      <c r="BB120" s="160"/>
      <c r="BC120" s="160"/>
      <c r="BD120" s="160"/>
      <c r="BE120" s="160">
        <f t="shared" ref="BE120" si="11">AO120+AW120</f>
        <v>100</v>
      </c>
      <c r="BF120" s="160"/>
      <c r="BG120" s="160"/>
      <c r="BH120" s="160"/>
      <c r="BI120" s="160"/>
      <c r="BJ120" s="160"/>
      <c r="BK120" s="160"/>
      <c r="BL120" s="160"/>
    </row>
    <row r="122" spans="1:64" ht="16.5" customHeight="1" x14ac:dyDescent="0.2">
      <c r="A122" s="225" t="s">
        <v>86</v>
      </c>
      <c r="B122" s="226"/>
      <c r="C122" s="226"/>
      <c r="D122" s="226"/>
      <c r="E122" s="226"/>
      <c r="F122" s="226"/>
      <c r="G122" s="226"/>
      <c r="H122" s="226"/>
      <c r="I122" s="226"/>
      <c r="J122" s="226"/>
      <c r="K122" s="226"/>
      <c r="L122" s="226"/>
      <c r="M122" s="226"/>
      <c r="N122" s="226"/>
      <c r="O122" s="226"/>
      <c r="P122" s="226"/>
      <c r="Q122" s="226"/>
      <c r="R122" s="226"/>
      <c r="S122" s="226"/>
      <c r="T122" s="226"/>
      <c r="U122" s="226"/>
      <c r="V122" s="226"/>
      <c r="W122" s="227"/>
      <c r="X122" s="227"/>
      <c r="Y122" s="227"/>
      <c r="Z122" s="227"/>
      <c r="AA122" s="227"/>
      <c r="AB122" s="227"/>
      <c r="AC122" s="227"/>
      <c r="AD122" s="227"/>
      <c r="AE122" s="227"/>
      <c r="AF122" s="227"/>
      <c r="AG122" s="227"/>
      <c r="AH122" s="227"/>
      <c r="AI122" s="227"/>
      <c r="AJ122" s="227"/>
      <c r="AK122" s="227"/>
      <c r="AL122" s="227"/>
      <c r="AM122" s="227"/>
      <c r="AN122" s="64"/>
      <c r="AO122" s="164" t="s">
        <v>299</v>
      </c>
      <c r="AP122" s="165"/>
      <c r="AQ122" s="165"/>
      <c r="AR122" s="165"/>
      <c r="AS122" s="165"/>
      <c r="AT122" s="165"/>
      <c r="AU122" s="165"/>
      <c r="AV122" s="165"/>
      <c r="AW122" s="165"/>
      <c r="AX122" s="165"/>
      <c r="AY122" s="165"/>
      <c r="AZ122" s="165"/>
      <c r="BA122" s="165"/>
      <c r="BB122" s="165"/>
      <c r="BC122" s="165"/>
      <c r="BD122" s="165"/>
      <c r="BE122" s="165"/>
      <c r="BF122" s="165"/>
      <c r="BG122" s="165"/>
    </row>
    <row r="123" spans="1:64" x14ac:dyDescent="0.2">
      <c r="W123" s="228" t="s">
        <v>5</v>
      </c>
      <c r="X123" s="228"/>
      <c r="Y123" s="228"/>
      <c r="Z123" s="228"/>
      <c r="AA123" s="228"/>
      <c r="AB123" s="228"/>
      <c r="AC123" s="228"/>
      <c r="AD123" s="228"/>
      <c r="AE123" s="228"/>
      <c r="AF123" s="228"/>
      <c r="AG123" s="228"/>
      <c r="AH123" s="228"/>
      <c r="AI123" s="228"/>
      <c r="AJ123" s="228"/>
      <c r="AK123" s="228"/>
      <c r="AL123" s="228"/>
      <c r="AM123" s="228"/>
      <c r="AO123" s="228" t="s">
        <v>46</v>
      </c>
      <c r="AP123" s="228"/>
      <c r="AQ123" s="228"/>
      <c r="AR123" s="228"/>
      <c r="AS123" s="228"/>
      <c r="AT123" s="228"/>
      <c r="AU123" s="228"/>
      <c r="AV123" s="228"/>
      <c r="AW123" s="228"/>
      <c r="AX123" s="228"/>
      <c r="AY123" s="228"/>
      <c r="AZ123" s="228"/>
      <c r="BA123" s="228"/>
      <c r="BB123" s="228"/>
      <c r="BC123" s="228"/>
      <c r="BD123" s="228"/>
      <c r="BE123" s="228"/>
      <c r="BF123" s="228"/>
      <c r="BG123" s="228"/>
    </row>
    <row r="124" spans="1:64" ht="15.75" customHeight="1" x14ac:dyDescent="0.2">
      <c r="A124" s="229" t="s">
        <v>3</v>
      </c>
      <c r="B124" s="229"/>
      <c r="C124" s="229"/>
      <c r="D124" s="229"/>
      <c r="E124" s="229"/>
      <c r="F124" s="229"/>
    </row>
    <row r="125" spans="1:64" ht="13.15" customHeight="1" x14ac:dyDescent="0.2">
      <c r="A125" s="172" t="s">
        <v>85</v>
      </c>
      <c r="B125" s="165"/>
      <c r="C125" s="165"/>
      <c r="D125" s="165"/>
      <c r="E125" s="165"/>
      <c r="F125" s="165"/>
      <c r="G125" s="165"/>
      <c r="H125" s="165"/>
      <c r="I125" s="165"/>
      <c r="J125" s="165"/>
      <c r="K125" s="165"/>
      <c r="L125" s="165"/>
      <c r="M125" s="165"/>
      <c r="N125" s="165"/>
      <c r="O125" s="165"/>
      <c r="P125" s="165"/>
      <c r="Q125" s="165"/>
      <c r="R125" s="165"/>
      <c r="S125" s="165"/>
      <c r="T125" s="165"/>
      <c r="U125" s="165"/>
      <c r="V125" s="165"/>
      <c r="W125" s="165"/>
      <c r="X125" s="165"/>
      <c r="Y125" s="165"/>
      <c r="Z125" s="165"/>
      <c r="AA125" s="165"/>
      <c r="AB125" s="165"/>
      <c r="AC125" s="165"/>
      <c r="AD125" s="165"/>
      <c r="AE125" s="165"/>
      <c r="AF125" s="165"/>
      <c r="AG125" s="165"/>
      <c r="AH125" s="165"/>
      <c r="AI125" s="165"/>
      <c r="AJ125" s="165"/>
      <c r="AK125" s="165"/>
      <c r="AL125" s="165"/>
      <c r="AM125" s="165"/>
      <c r="AN125" s="165"/>
      <c r="AO125" s="165"/>
      <c r="AP125" s="165"/>
      <c r="AQ125" s="165"/>
      <c r="AR125" s="165"/>
      <c r="AS125" s="165"/>
    </row>
    <row r="126" spans="1:64" x14ac:dyDescent="0.2">
      <c r="A126" s="232" t="s">
        <v>42</v>
      </c>
      <c r="B126" s="232"/>
      <c r="C126" s="232"/>
      <c r="D126" s="232"/>
      <c r="E126" s="232"/>
      <c r="F126" s="232"/>
      <c r="G126" s="232"/>
      <c r="H126" s="232"/>
      <c r="I126" s="232"/>
      <c r="J126" s="232"/>
      <c r="K126" s="232"/>
      <c r="L126" s="232"/>
      <c r="M126" s="232"/>
      <c r="N126" s="232"/>
      <c r="O126" s="232"/>
      <c r="P126" s="232"/>
      <c r="Q126" s="232"/>
      <c r="R126" s="232"/>
      <c r="S126" s="232"/>
      <c r="T126" s="232"/>
      <c r="U126" s="232"/>
      <c r="V126" s="232"/>
      <c r="W126" s="232"/>
      <c r="X126" s="232"/>
      <c r="Y126" s="232"/>
      <c r="Z126" s="232"/>
      <c r="AA126" s="232"/>
      <c r="AB126" s="232"/>
      <c r="AC126" s="232"/>
      <c r="AD126" s="232"/>
      <c r="AE126" s="232"/>
      <c r="AF126" s="232"/>
      <c r="AG126" s="232"/>
      <c r="AH126" s="232"/>
      <c r="AI126" s="232"/>
      <c r="AJ126" s="232"/>
      <c r="AK126" s="232"/>
      <c r="AL126" s="232"/>
      <c r="AM126" s="232"/>
      <c r="AN126" s="232"/>
      <c r="AO126" s="232"/>
      <c r="AP126" s="232"/>
      <c r="AQ126" s="232"/>
      <c r="AR126" s="232"/>
      <c r="AS126" s="232"/>
    </row>
    <row r="127" spans="1:64" ht="10.5" customHeight="1" x14ac:dyDescent="0.2">
      <c r="A127" s="38"/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F127" s="38"/>
      <c r="AG127" s="38"/>
      <c r="AH127" s="38"/>
      <c r="AI127" s="38"/>
      <c r="AJ127" s="38"/>
      <c r="AK127" s="38"/>
      <c r="AL127" s="38"/>
      <c r="AM127" s="38"/>
      <c r="AN127" s="38"/>
      <c r="AO127" s="38"/>
      <c r="AP127" s="38"/>
      <c r="AQ127" s="38"/>
      <c r="AR127" s="38"/>
      <c r="AS127" s="38"/>
    </row>
    <row r="128" spans="1:64" ht="15.75" customHeight="1" x14ac:dyDescent="0.2">
      <c r="A128" s="225" t="s">
        <v>87</v>
      </c>
      <c r="B128" s="226"/>
      <c r="C128" s="226"/>
      <c r="D128" s="226"/>
      <c r="E128" s="226"/>
      <c r="F128" s="226"/>
      <c r="G128" s="226"/>
      <c r="H128" s="226"/>
      <c r="I128" s="226"/>
      <c r="J128" s="226"/>
      <c r="K128" s="226"/>
      <c r="L128" s="226"/>
      <c r="M128" s="226"/>
      <c r="N128" s="226"/>
      <c r="O128" s="226"/>
      <c r="P128" s="226"/>
      <c r="Q128" s="226"/>
      <c r="R128" s="226"/>
      <c r="S128" s="226"/>
      <c r="T128" s="226"/>
      <c r="U128" s="226"/>
      <c r="V128" s="226"/>
      <c r="W128" s="65"/>
      <c r="X128" s="65"/>
      <c r="Y128" s="65"/>
      <c r="Z128" s="65"/>
      <c r="AA128" s="65"/>
      <c r="AB128" s="65"/>
      <c r="AC128" s="65"/>
      <c r="AD128" s="65"/>
      <c r="AE128" s="65"/>
      <c r="AF128" s="65"/>
      <c r="AG128" s="65"/>
      <c r="AH128" s="65"/>
      <c r="AI128" s="65"/>
      <c r="AJ128" s="65"/>
      <c r="AK128" s="65"/>
      <c r="AL128" s="65"/>
      <c r="AM128" s="65"/>
      <c r="AN128" s="64"/>
      <c r="AO128" s="66"/>
      <c r="AP128" s="67"/>
      <c r="AQ128" s="67"/>
      <c r="AR128" s="67"/>
      <c r="AS128" s="67"/>
      <c r="AT128" s="67"/>
      <c r="AU128" s="67"/>
      <c r="AV128" s="67"/>
      <c r="AW128" s="67"/>
      <c r="AX128" s="67"/>
      <c r="AY128" s="67"/>
      <c r="AZ128" s="67"/>
      <c r="BA128" s="67"/>
      <c r="BB128" s="67"/>
      <c r="BC128" s="67"/>
      <c r="BD128" s="67"/>
      <c r="BE128" s="67"/>
      <c r="BF128" s="67"/>
      <c r="BG128" s="67"/>
    </row>
    <row r="129" spans="1:59" ht="15.75" customHeight="1" x14ac:dyDescent="0.2">
      <c r="A129" s="225" t="s">
        <v>291</v>
      </c>
      <c r="B129" s="225"/>
      <c r="C129" s="225"/>
      <c r="D129" s="225"/>
      <c r="E129" s="225"/>
      <c r="F129" s="225"/>
      <c r="G129" s="225"/>
      <c r="H129" s="225"/>
      <c r="I129" s="225"/>
      <c r="J129" s="225"/>
      <c r="K129" s="225"/>
      <c r="L129" s="225"/>
      <c r="M129" s="225"/>
      <c r="N129" s="225"/>
      <c r="O129" s="225"/>
      <c r="P129" s="225"/>
      <c r="Q129" s="225"/>
      <c r="R129" s="225"/>
      <c r="S129" s="225"/>
      <c r="T129" s="225"/>
      <c r="U129" s="225"/>
      <c r="V129" s="225"/>
      <c r="W129" s="227"/>
      <c r="X129" s="227"/>
      <c r="Y129" s="227"/>
      <c r="Z129" s="227"/>
      <c r="AA129" s="227"/>
      <c r="AB129" s="227"/>
      <c r="AC129" s="227"/>
      <c r="AD129" s="227"/>
      <c r="AE129" s="227"/>
      <c r="AF129" s="227"/>
      <c r="AG129" s="227"/>
      <c r="AH129" s="227"/>
      <c r="AI129" s="227"/>
      <c r="AJ129" s="227"/>
      <c r="AK129" s="227"/>
      <c r="AL129" s="227"/>
      <c r="AM129" s="227"/>
      <c r="AN129" s="64"/>
      <c r="AO129" s="164" t="s">
        <v>300</v>
      </c>
      <c r="AP129" s="165"/>
      <c r="AQ129" s="165"/>
      <c r="AR129" s="165"/>
      <c r="AS129" s="165"/>
      <c r="AT129" s="165"/>
      <c r="AU129" s="165"/>
      <c r="AV129" s="165"/>
      <c r="AW129" s="165"/>
      <c r="AX129" s="165"/>
      <c r="AY129" s="165"/>
      <c r="AZ129" s="165"/>
      <c r="BA129" s="165"/>
      <c r="BB129" s="165"/>
      <c r="BC129" s="165"/>
      <c r="BD129" s="165"/>
      <c r="BE129" s="165"/>
      <c r="BF129" s="165"/>
      <c r="BG129" s="165"/>
    </row>
    <row r="130" spans="1:59" x14ac:dyDescent="0.2">
      <c r="W130" s="228" t="s">
        <v>5</v>
      </c>
      <c r="X130" s="228"/>
      <c r="Y130" s="228"/>
      <c r="Z130" s="228"/>
      <c r="AA130" s="228"/>
      <c r="AB130" s="228"/>
      <c r="AC130" s="228"/>
      <c r="AD130" s="228"/>
      <c r="AE130" s="228"/>
      <c r="AF130" s="228"/>
      <c r="AG130" s="228"/>
      <c r="AH130" s="228"/>
      <c r="AI130" s="228"/>
      <c r="AJ130" s="228"/>
      <c r="AK130" s="228"/>
      <c r="AL130" s="228"/>
      <c r="AM130" s="228"/>
      <c r="AO130" s="228" t="s">
        <v>46</v>
      </c>
      <c r="AP130" s="228"/>
      <c r="AQ130" s="228"/>
      <c r="AR130" s="228"/>
      <c r="AS130" s="228"/>
      <c r="AT130" s="228"/>
      <c r="AU130" s="228"/>
      <c r="AV130" s="228"/>
      <c r="AW130" s="228"/>
      <c r="AX130" s="228"/>
      <c r="AY130" s="228"/>
      <c r="AZ130" s="228"/>
      <c r="BA130" s="228"/>
      <c r="BB130" s="228"/>
      <c r="BC130" s="228"/>
      <c r="BD130" s="228"/>
      <c r="BE130" s="228"/>
      <c r="BF130" s="228"/>
      <c r="BG130" s="228"/>
    </row>
    <row r="131" spans="1:59" x14ac:dyDescent="0.2">
      <c r="A131" s="231"/>
      <c r="B131" s="231"/>
      <c r="C131" s="231"/>
      <c r="D131" s="231"/>
      <c r="E131" s="231"/>
      <c r="F131" s="231"/>
      <c r="G131" s="231"/>
      <c r="H131" s="231"/>
      <c r="AO131" s="84"/>
      <c r="AP131" s="84"/>
      <c r="AQ131" s="84"/>
      <c r="AR131" s="84"/>
      <c r="AS131" s="84"/>
      <c r="AT131" s="84"/>
      <c r="AU131" s="84"/>
      <c r="AV131" s="84"/>
      <c r="AW131" s="84"/>
      <c r="AX131" s="84"/>
      <c r="AY131" s="84"/>
      <c r="AZ131" s="84"/>
      <c r="BA131" s="84"/>
      <c r="BB131" s="84"/>
      <c r="BC131" s="84"/>
      <c r="BD131" s="84"/>
      <c r="BE131" s="84"/>
      <c r="BF131" s="84"/>
      <c r="BG131" s="84"/>
    </row>
    <row r="132" spans="1:59" x14ac:dyDescent="0.2">
      <c r="A132" s="228" t="s">
        <v>40</v>
      </c>
      <c r="B132" s="228"/>
      <c r="C132" s="228"/>
      <c r="D132" s="228"/>
      <c r="E132" s="228"/>
      <c r="F132" s="228"/>
      <c r="G132" s="228"/>
      <c r="H132" s="228"/>
      <c r="I132" s="84"/>
      <c r="J132" s="84"/>
      <c r="K132" s="84"/>
      <c r="L132" s="84"/>
      <c r="M132" s="84"/>
      <c r="N132" s="84"/>
      <c r="O132" s="84"/>
      <c r="P132" s="84"/>
      <c r="Q132" s="84"/>
    </row>
    <row r="133" spans="1:59" x14ac:dyDescent="0.2">
      <c r="A133" s="68" t="s">
        <v>41</v>
      </c>
    </row>
  </sheetData>
  <mergeCells count="537">
    <mergeCell ref="A120:F120"/>
    <mergeCell ref="G120:Y120"/>
    <mergeCell ref="Z120:AD120"/>
    <mergeCell ref="AE120:AN120"/>
    <mergeCell ref="AO120:AV120"/>
    <mergeCell ref="AW120:BD120"/>
    <mergeCell ref="BE120:BL120"/>
    <mergeCell ref="A64:BL64"/>
    <mergeCell ref="A115:F115"/>
    <mergeCell ref="G115:Y115"/>
    <mergeCell ref="Z115:AD115"/>
    <mergeCell ref="AE115:AN115"/>
    <mergeCell ref="AO115:AV115"/>
    <mergeCell ref="AW115:BD115"/>
    <mergeCell ref="BE115:BL115"/>
    <mergeCell ref="A118:F118"/>
    <mergeCell ref="G118:Y118"/>
    <mergeCell ref="Z118:AD118"/>
    <mergeCell ref="AE118:AN118"/>
    <mergeCell ref="AO118:AV118"/>
    <mergeCell ref="AW118:BD118"/>
    <mergeCell ref="BE118:BL118"/>
    <mergeCell ref="A117:F117"/>
    <mergeCell ref="G117:Y117"/>
    <mergeCell ref="Z117:AD117"/>
    <mergeCell ref="AE117:AN117"/>
    <mergeCell ref="AO117:AV117"/>
    <mergeCell ref="AW117:BD117"/>
    <mergeCell ref="BE117:BL117"/>
    <mergeCell ref="A119:F119"/>
    <mergeCell ref="G119:Y119"/>
    <mergeCell ref="Z119:AD119"/>
    <mergeCell ref="AE119:AN119"/>
    <mergeCell ref="AO119:AV119"/>
    <mergeCell ref="AW119:BD119"/>
    <mergeCell ref="BE119:BL119"/>
    <mergeCell ref="A114:F114"/>
    <mergeCell ref="G114:Y114"/>
    <mergeCell ref="Z114:AD114"/>
    <mergeCell ref="AE114:AN114"/>
    <mergeCell ref="AO114:AV114"/>
    <mergeCell ref="AW114:BD114"/>
    <mergeCell ref="BE114:BL114"/>
    <mergeCell ref="A116:F116"/>
    <mergeCell ref="G116:Y116"/>
    <mergeCell ref="Z116:AD116"/>
    <mergeCell ref="AE116:AN116"/>
    <mergeCell ref="AO116:AV116"/>
    <mergeCell ref="AW116:BD116"/>
    <mergeCell ref="BE116:BL116"/>
    <mergeCell ref="BE111:BL111"/>
    <mergeCell ref="A112:F112"/>
    <mergeCell ref="G112:Y112"/>
    <mergeCell ref="Z112:AD112"/>
    <mergeCell ref="AE112:AN112"/>
    <mergeCell ref="AO112:AV112"/>
    <mergeCell ref="AW112:BD112"/>
    <mergeCell ref="BE112:BL112"/>
    <mergeCell ref="A113:F113"/>
    <mergeCell ref="G113:Y113"/>
    <mergeCell ref="Z113:AD113"/>
    <mergeCell ref="AE113:AN113"/>
    <mergeCell ref="AO113:AV113"/>
    <mergeCell ref="AW113:BD113"/>
    <mergeCell ref="BE113:BL113"/>
    <mergeCell ref="A129:V129"/>
    <mergeCell ref="W129:AM129"/>
    <mergeCell ref="AO129:BG129"/>
    <mergeCell ref="W130:AM130"/>
    <mergeCell ref="AO130:BG130"/>
    <mergeCell ref="A131:H131"/>
    <mergeCell ref="A132:H132"/>
    <mergeCell ref="A50:C50"/>
    <mergeCell ref="D50:AB50"/>
    <mergeCell ref="AC50:AJ50"/>
    <mergeCell ref="AK50:AR50"/>
    <mergeCell ref="AS50:AZ50"/>
    <mergeCell ref="A58:C58"/>
    <mergeCell ref="D58:AA58"/>
    <mergeCell ref="AB58:AI58"/>
    <mergeCell ref="AJ58:AQ58"/>
    <mergeCell ref="AR58:AY58"/>
    <mergeCell ref="A110:BL110"/>
    <mergeCell ref="A111:F111"/>
    <mergeCell ref="G111:Y111"/>
    <mergeCell ref="Z111:AD111"/>
    <mergeCell ref="AE111:AN111"/>
    <mergeCell ref="AO111:AV111"/>
    <mergeCell ref="AW111:BD111"/>
    <mergeCell ref="A122:V122"/>
    <mergeCell ref="W122:AM122"/>
    <mergeCell ref="AO122:BG122"/>
    <mergeCell ref="W123:AM123"/>
    <mergeCell ref="AO123:BG123"/>
    <mergeCell ref="A124:F124"/>
    <mergeCell ref="A125:AS125"/>
    <mergeCell ref="A126:AS126"/>
    <mergeCell ref="A128:V128"/>
    <mergeCell ref="A108:F108"/>
    <mergeCell ref="G108:Y108"/>
    <mergeCell ref="Z108:AD108"/>
    <mergeCell ref="AE108:AN108"/>
    <mergeCell ref="AO108:AV108"/>
    <mergeCell ref="AW108:BD108"/>
    <mergeCell ref="BE108:BL108"/>
    <mergeCell ref="A109:F109"/>
    <mergeCell ref="G109:Y109"/>
    <mergeCell ref="Z109:AD109"/>
    <mergeCell ref="AE109:AN109"/>
    <mergeCell ref="AO109:AV109"/>
    <mergeCell ref="AW109:BD109"/>
    <mergeCell ref="BE109:BL109"/>
    <mergeCell ref="A106:F106"/>
    <mergeCell ref="G106:Y106"/>
    <mergeCell ref="Z106:AD106"/>
    <mergeCell ref="AE106:AN106"/>
    <mergeCell ref="AO106:AV106"/>
    <mergeCell ref="AW106:BD106"/>
    <mergeCell ref="BE106:BL106"/>
    <mergeCell ref="A107:F107"/>
    <mergeCell ref="G107:Y107"/>
    <mergeCell ref="Z107:AD107"/>
    <mergeCell ref="AE107:AN107"/>
    <mergeCell ref="AO107:AV107"/>
    <mergeCell ref="AW107:BD107"/>
    <mergeCell ref="BE107:BL107"/>
    <mergeCell ref="A104:F104"/>
    <mergeCell ref="G104:Y104"/>
    <mergeCell ref="Z104:AD104"/>
    <mergeCell ref="AE104:AN104"/>
    <mergeCell ref="AO104:AV104"/>
    <mergeCell ref="AW104:BD104"/>
    <mergeCell ref="BE104:BL104"/>
    <mergeCell ref="A105:F105"/>
    <mergeCell ref="G105:Y105"/>
    <mergeCell ref="Z105:AD105"/>
    <mergeCell ref="AE105:AN105"/>
    <mergeCell ref="AO105:AV105"/>
    <mergeCell ref="AW105:BD105"/>
    <mergeCell ref="BE105:BL105"/>
    <mergeCell ref="A102:F102"/>
    <mergeCell ref="G102:Y102"/>
    <mergeCell ref="Z102:AD102"/>
    <mergeCell ref="AE102:AN102"/>
    <mergeCell ref="AO102:AV102"/>
    <mergeCell ref="AW102:BD102"/>
    <mergeCell ref="BE102:BL102"/>
    <mergeCell ref="A103:F103"/>
    <mergeCell ref="G103:Y103"/>
    <mergeCell ref="Z103:AD103"/>
    <mergeCell ref="AE103:AN103"/>
    <mergeCell ref="AO103:AV103"/>
    <mergeCell ref="AW103:BD103"/>
    <mergeCell ref="BE103:BL103"/>
    <mergeCell ref="A100:F100"/>
    <mergeCell ref="G100:Y100"/>
    <mergeCell ref="Z100:AD100"/>
    <mergeCell ref="AE100:AN100"/>
    <mergeCell ref="AO100:AV100"/>
    <mergeCell ref="AW100:BD100"/>
    <mergeCell ref="BE100:BL100"/>
    <mergeCell ref="A101:F101"/>
    <mergeCell ref="G101:Y101"/>
    <mergeCell ref="Z101:AD101"/>
    <mergeCell ref="AE101:AN101"/>
    <mergeCell ref="AO101:AV101"/>
    <mergeCell ref="AW101:BD101"/>
    <mergeCell ref="BE101:BL101"/>
    <mergeCell ref="A98:F98"/>
    <mergeCell ref="G98:Y98"/>
    <mergeCell ref="Z98:AD98"/>
    <mergeCell ref="AE98:AN98"/>
    <mergeCell ref="AO98:AV98"/>
    <mergeCell ref="AW98:BD98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6:F96"/>
    <mergeCell ref="G96:Y96"/>
    <mergeCell ref="Z96:AD96"/>
    <mergeCell ref="AE96:AN96"/>
    <mergeCell ref="AO96:AV96"/>
    <mergeCell ref="AW96:BD96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4:F94"/>
    <mergeCell ref="G94:Y94"/>
    <mergeCell ref="Z94:AD94"/>
    <mergeCell ref="AE94:AN94"/>
    <mergeCell ref="AO94:AV94"/>
    <mergeCell ref="AW94:BD94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2:F92"/>
    <mergeCell ref="G92:Y92"/>
    <mergeCell ref="Z92:AD92"/>
    <mergeCell ref="AE92:AN92"/>
    <mergeCell ref="AO92:AV92"/>
    <mergeCell ref="AW92:BD92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0:F90"/>
    <mergeCell ref="G90:Y90"/>
    <mergeCell ref="Z90:AD90"/>
    <mergeCell ref="AE90:AN90"/>
    <mergeCell ref="AO90:AV90"/>
    <mergeCell ref="AW90:BD90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88:F88"/>
    <mergeCell ref="G88:Y88"/>
    <mergeCell ref="Z88:AD88"/>
    <mergeCell ref="AE88:AN88"/>
    <mergeCell ref="AO88:AV88"/>
    <mergeCell ref="AW88:BD88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6:F86"/>
    <mergeCell ref="G86:Y86"/>
    <mergeCell ref="Z86:AD86"/>
    <mergeCell ref="AE86:AN86"/>
    <mergeCell ref="AO86:AV86"/>
    <mergeCell ref="AW86:BD86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4:F84"/>
    <mergeCell ref="G84:Y84"/>
    <mergeCell ref="Z84:AD84"/>
    <mergeCell ref="AE84:AN84"/>
    <mergeCell ref="AO84:AV84"/>
    <mergeCell ref="AW84:BD84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2:F82"/>
    <mergeCell ref="G82:Y82"/>
    <mergeCell ref="Z82:AD82"/>
    <mergeCell ref="AE82:AN82"/>
    <mergeCell ref="AO82:AV82"/>
    <mergeCell ref="AW82:BD82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0:F80"/>
    <mergeCell ref="G80:Y80"/>
    <mergeCell ref="Z80:AD80"/>
    <mergeCell ref="AE80:AN80"/>
    <mergeCell ref="AO80:AV80"/>
    <mergeCell ref="AW80:BD80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78:F78"/>
    <mergeCell ref="G78:Y78"/>
    <mergeCell ref="Z78:AD78"/>
    <mergeCell ref="AE78:AN78"/>
    <mergeCell ref="AO78:AV78"/>
    <mergeCell ref="AW78:BD78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6:F76"/>
    <mergeCell ref="G76:Y76"/>
    <mergeCell ref="Z76:AD76"/>
    <mergeCell ref="AE76:AN76"/>
    <mergeCell ref="AO76:AV76"/>
    <mergeCell ref="AW76:BD76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4:F74"/>
    <mergeCell ref="G74:Y74"/>
    <mergeCell ref="Z74:AD74"/>
    <mergeCell ref="AE74:AN74"/>
    <mergeCell ref="AO74:AV74"/>
    <mergeCell ref="AW74:BD74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2:F72"/>
    <mergeCell ref="G72:Y72"/>
    <mergeCell ref="Z72:AD72"/>
    <mergeCell ref="AE72:AN72"/>
    <mergeCell ref="AO72:AV72"/>
    <mergeCell ref="AW72:BD72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0:F70"/>
    <mergeCell ref="G70:Y70"/>
    <mergeCell ref="Z70:AD70"/>
    <mergeCell ref="AE70:AN70"/>
    <mergeCell ref="AO70:AV70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68:F68"/>
    <mergeCell ref="G68:Y68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6:F66"/>
    <mergeCell ref="G66:Y66"/>
    <mergeCell ref="Z66:AD66"/>
    <mergeCell ref="AE66:AN66"/>
    <mergeCell ref="AO66:AV66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3:F63"/>
    <mergeCell ref="G63:Y63"/>
    <mergeCell ref="Z63:AD63"/>
    <mergeCell ref="AE63:AN63"/>
    <mergeCell ref="AO63:AV63"/>
    <mergeCell ref="AW63:BD63"/>
    <mergeCell ref="BE63:BL63"/>
    <mergeCell ref="A65:F65"/>
    <mergeCell ref="G65:Y65"/>
    <mergeCell ref="Z65:AD65"/>
    <mergeCell ref="AE65:AN65"/>
    <mergeCell ref="AO65:AV65"/>
    <mergeCell ref="AW65:BD65"/>
    <mergeCell ref="BE65:BL65"/>
    <mergeCell ref="A59:C59"/>
    <mergeCell ref="D59:AA59"/>
    <mergeCell ref="AB59:AI59"/>
    <mergeCell ref="AJ59:AQ59"/>
    <mergeCell ref="AR59:AY59"/>
    <mergeCell ref="A61:BL61"/>
    <mergeCell ref="A62:F62"/>
    <mergeCell ref="G62:Y62"/>
    <mergeCell ref="Z62:AD62"/>
    <mergeCell ref="AE62:AN62"/>
    <mergeCell ref="AO62:AV62"/>
    <mergeCell ref="AW62:BD62"/>
    <mergeCell ref="BE62:BL62"/>
    <mergeCell ref="A53:BL53"/>
    <mergeCell ref="A54:AY54"/>
    <mergeCell ref="A55:C56"/>
    <mergeCell ref="D55:AA56"/>
    <mergeCell ref="AB55:AI56"/>
    <mergeCell ref="AJ55:AQ56"/>
    <mergeCell ref="AR55:AY56"/>
    <mergeCell ref="A57:C57"/>
    <mergeCell ref="D57:AA57"/>
    <mergeCell ref="AB57:AI57"/>
    <mergeCell ref="AJ57:AQ57"/>
    <mergeCell ref="AR57:AY57"/>
    <mergeCell ref="A49:C49"/>
    <mergeCell ref="D49:AB49"/>
    <mergeCell ref="AC49:AJ49"/>
    <mergeCell ref="AK49:AR49"/>
    <mergeCell ref="AS49:AZ49"/>
    <mergeCell ref="A51:C51"/>
    <mergeCell ref="D51:AB51"/>
    <mergeCell ref="AC51:AJ51"/>
    <mergeCell ref="AK51:AR51"/>
    <mergeCell ref="AS51:AZ51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3:AZ43"/>
    <mergeCell ref="A44:C45"/>
    <mergeCell ref="D44:AB45"/>
    <mergeCell ref="AC44:AJ45"/>
    <mergeCell ref="AK44:AR45"/>
    <mergeCell ref="AS44:AZ45"/>
    <mergeCell ref="A46:C46"/>
    <mergeCell ref="D46:AB46"/>
    <mergeCell ref="AC46:AJ46"/>
    <mergeCell ref="AK46:AR46"/>
    <mergeCell ref="AS46:AZ46"/>
    <mergeCell ref="A34:BL34"/>
    <mergeCell ref="A36:BL36"/>
    <mergeCell ref="A37:F37"/>
    <mergeCell ref="G37:BL37"/>
    <mergeCell ref="A38:F38"/>
    <mergeCell ref="G38:BL38"/>
    <mergeCell ref="A39:F39"/>
    <mergeCell ref="G39:BL39"/>
    <mergeCell ref="A42:AZ42"/>
    <mergeCell ref="A40:F40"/>
    <mergeCell ref="G40:BL40"/>
    <mergeCell ref="A26:BL26"/>
    <mergeCell ref="A28:BL28"/>
    <mergeCell ref="A29:F29"/>
    <mergeCell ref="G29:BL29"/>
    <mergeCell ref="A30:F30"/>
    <mergeCell ref="G30:BL30"/>
    <mergeCell ref="A31:F31"/>
    <mergeCell ref="G31:BL31"/>
    <mergeCell ref="A33:BL33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25:BL25"/>
    <mergeCell ref="B17:L17"/>
    <mergeCell ref="N17:AS17"/>
    <mergeCell ref="AU17:BB17"/>
    <mergeCell ref="B19:L19"/>
    <mergeCell ref="N19:Y19"/>
    <mergeCell ref="AA19:AI19"/>
    <mergeCell ref="AK19:BC19"/>
    <mergeCell ref="BE19:BL19"/>
    <mergeCell ref="B20:L20"/>
    <mergeCell ref="N20:Y20"/>
    <mergeCell ref="AA20:AI20"/>
    <mergeCell ref="AK20:BC20"/>
    <mergeCell ref="BE20:BL20"/>
    <mergeCell ref="A11:BL11"/>
    <mergeCell ref="B13:L13"/>
    <mergeCell ref="N13:AS13"/>
    <mergeCell ref="AU13:BB13"/>
    <mergeCell ref="B14:L14"/>
    <mergeCell ref="N14:AS14"/>
    <mergeCell ref="AU14:BB14"/>
    <mergeCell ref="B16:L16"/>
    <mergeCell ref="N16:AS16"/>
    <mergeCell ref="AU16:BB16"/>
    <mergeCell ref="AO1:BL1"/>
    <mergeCell ref="AO2:BL2"/>
    <mergeCell ref="AO3:BL3"/>
    <mergeCell ref="AO4:BL4"/>
    <mergeCell ref="AO5:BL5"/>
    <mergeCell ref="AO6:BF6"/>
    <mergeCell ref="AO7:AU7"/>
    <mergeCell ref="AW7:BF7"/>
    <mergeCell ref="A10:BL10"/>
  </mergeCells>
  <conditionalFormatting sqref="G65:L65">
    <cfRule type="cellIs" dxfId="629" priority="77" stopIfTrue="1" operator="equal">
      <formula>#REF!</formula>
    </cfRule>
  </conditionalFormatting>
  <conditionalFormatting sqref="D47">
    <cfRule type="cellIs" dxfId="628" priority="78" stopIfTrue="1" operator="equal">
      <formula>#REF!</formula>
    </cfRule>
  </conditionalFormatting>
  <conditionalFormatting sqref="A65:F65">
    <cfRule type="cellIs" dxfId="627" priority="79" stopIfTrue="1" operator="equal">
      <formula>0</formula>
    </cfRule>
  </conditionalFormatting>
  <conditionalFormatting sqref="D48:D50">
    <cfRule type="cellIs" dxfId="626" priority="76" stopIfTrue="1" operator="equal">
      <formula>$D47</formula>
    </cfRule>
  </conditionalFormatting>
  <conditionalFormatting sqref="D51">
    <cfRule type="cellIs" dxfId="625" priority="75" stopIfTrue="1" operator="equal">
      <formula>$D48</formula>
    </cfRule>
  </conditionalFormatting>
  <conditionalFormatting sqref="G73">
    <cfRule type="cellIs" dxfId="624" priority="73" stopIfTrue="1" operator="equal">
      <formula>$G65</formula>
    </cfRule>
  </conditionalFormatting>
  <conditionalFormatting sqref="A73:F73">
    <cfRule type="cellIs" dxfId="623" priority="74" stopIfTrue="1" operator="equal">
      <formula>0</formula>
    </cfRule>
  </conditionalFormatting>
  <conditionalFormatting sqref="G76">
    <cfRule type="cellIs" dxfId="622" priority="71" stopIfTrue="1" operator="equal">
      <formula>$G73</formula>
    </cfRule>
  </conditionalFormatting>
  <conditionalFormatting sqref="A76:F76">
    <cfRule type="cellIs" dxfId="621" priority="72" stopIfTrue="1" operator="equal">
      <formula>0</formula>
    </cfRule>
  </conditionalFormatting>
  <conditionalFormatting sqref="G79">
    <cfRule type="cellIs" dxfId="620" priority="69" stopIfTrue="1" operator="equal">
      <formula>$G76</formula>
    </cfRule>
  </conditionalFormatting>
  <conditionalFormatting sqref="A79:F79">
    <cfRule type="cellIs" dxfId="619" priority="70" stopIfTrue="1" operator="equal">
      <formula>0</formula>
    </cfRule>
  </conditionalFormatting>
  <conditionalFormatting sqref="G81">
    <cfRule type="cellIs" dxfId="618" priority="67" stopIfTrue="1" operator="equal">
      <formula>$G79</formula>
    </cfRule>
  </conditionalFormatting>
  <conditionalFormatting sqref="A81:F81">
    <cfRule type="cellIs" dxfId="617" priority="68" stopIfTrue="1" operator="equal">
      <formula>0</formula>
    </cfRule>
  </conditionalFormatting>
  <conditionalFormatting sqref="G83">
    <cfRule type="cellIs" dxfId="616" priority="65" stopIfTrue="1" operator="equal">
      <formula>$G81</formula>
    </cfRule>
  </conditionalFormatting>
  <conditionalFormatting sqref="A83:F83">
    <cfRule type="cellIs" dxfId="615" priority="66" stopIfTrue="1" operator="equal">
      <formula>0</formula>
    </cfRule>
  </conditionalFormatting>
  <conditionalFormatting sqref="G85 G96:G101 G104:G109">
    <cfRule type="cellIs" dxfId="614" priority="61" stopIfTrue="1" operator="equal">
      <formula>$G84</formula>
    </cfRule>
  </conditionalFormatting>
  <conditionalFormatting sqref="G84">
    <cfRule type="cellIs" dxfId="613" priority="63" stopIfTrue="1" operator="equal">
      <formula>#REF!</formula>
    </cfRule>
  </conditionalFormatting>
  <conditionalFormatting sqref="A84:F84">
    <cfRule type="cellIs" dxfId="612" priority="64" stopIfTrue="1" operator="equal">
      <formula>0</formula>
    </cfRule>
  </conditionalFormatting>
  <conditionalFormatting sqref="A85:F85">
    <cfRule type="cellIs" dxfId="611" priority="62" stopIfTrue="1" operator="equal">
      <formula>0</formula>
    </cfRule>
  </conditionalFormatting>
  <conditionalFormatting sqref="G88">
    <cfRule type="cellIs" dxfId="610" priority="55" stopIfTrue="1" operator="equal">
      <formula>$G87</formula>
    </cfRule>
  </conditionalFormatting>
  <conditionalFormatting sqref="A86:F86">
    <cfRule type="cellIs" dxfId="609" priority="60" stopIfTrue="1" operator="equal">
      <formula>0</formula>
    </cfRule>
  </conditionalFormatting>
  <conditionalFormatting sqref="G86">
    <cfRule type="cellIs" dxfId="608" priority="59" stopIfTrue="1" operator="equal">
      <formula>#REF!</formula>
    </cfRule>
  </conditionalFormatting>
  <conditionalFormatting sqref="A88:F88">
    <cfRule type="cellIs" dxfId="607" priority="56" stopIfTrue="1" operator="equal">
      <formula>0</formula>
    </cfRule>
  </conditionalFormatting>
  <conditionalFormatting sqref="G87">
    <cfRule type="cellIs" dxfId="606" priority="57" stopIfTrue="1" operator="equal">
      <formula>$G86</formula>
    </cfRule>
  </conditionalFormatting>
  <conditionalFormatting sqref="A87:F87">
    <cfRule type="cellIs" dxfId="605" priority="58" stopIfTrue="1" operator="equal">
      <formula>0</formula>
    </cfRule>
  </conditionalFormatting>
  <conditionalFormatting sqref="G89">
    <cfRule type="cellIs" dxfId="604" priority="53" stopIfTrue="1" operator="equal">
      <formula>$G88</formula>
    </cfRule>
  </conditionalFormatting>
  <conditionalFormatting sqref="A89:F89">
    <cfRule type="cellIs" dxfId="603" priority="54" stopIfTrue="1" operator="equal">
      <formula>0</formula>
    </cfRule>
  </conditionalFormatting>
  <conditionalFormatting sqref="G90">
    <cfRule type="cellIs" dxfId="602" priority="51" stopIfTrue="1" operator="equal">
      <formula>$G89</formula>
    </cfRule>
  </conditionalFormatting>
  <conditionalFormatting sqref="A90:F90">
    <cfRule type="cellIs" dxfId="601" priority="52" stopIfTrue="1" operator="equal">
      <formula>0</formula>
    </cfRule>
  </conditionalFormatting>
  <conditionalFormatting sqref="G94">
    <cfRule type="cellIs" dxfId="600" priority="49" stopIfTrue="1" operator="equal">
      <formula>#REF!</formula>
    </cfRule>
  </conditionalFormatting>
  <conditionalFormatting sqref="A94:F94">
    <cfRule type="cellIs" dxfId="599" priority="50" stopIfTrue="1" operator="equal">
      <formula>0</formula>
    </cfRule>
  </conditionalFormatting>
  <conditionalFormatting sqref="G95">
    <cfRule type="cellIs" dxfId="598" priority="47" stopIfTrue="1" operator="equal">
      <formula>$G94</formula>
    </cfRule>
  </conditionalFormatting>
  <conditionalFormatting sqref="A95:F95">
    <cfRule type="cellIs" dxfId="597" priority="48" stopIfTrue="1" operator="equal">
      <formula>0</formula>
    </cfRule>
  </conditionalFormatting>
  <conditionalFormatting sqref="A96:F101">
    <cfRule type="cellIs" dxfId="596" priority="46" stopIfTrue="1" operator="equal">
      <formula>0</formula>
    </cfRule>
  </conditionalFormatting>
  <conditionalFormatting sqref="G102">
    <cfRule type="cellIs" dxfId="595" priority="44" stopIfTrue="1" operator="equal">
      <formula>#REF!</formula>
    </cfRule>
  </conditionalFormatting>
  <conditionalFormatting sqref="A102:F102">
    <cfRule type="cellIs" dxfId="594" priority="45" stopIfTrue="1" operator="equal">
      <formula>0</formula>
    </cfRule>
  </conditionalFormatting>
  <conditionalFormatting sqref="G103">
    <cfRule type="cellIs" dxfId="593" priority="42" stopIfTrue="1" operator="equal">
      <formula>$G102</formula>
    </cfRule>
  </conditionalFormatting>
  <conditionalFormatting sqref="A103:F103">
    <cfRule type="cellIs" dxfId="592" priority="43" stopIfTrue="1" operator="equal">
      <formula>0</formula>
    </cfRule>
  </conditionalFormatting>
  <conditionalFormatting sqref="A104:F109">
    <cfRule type="cellIs" dxfId="591" priority="41" stopIfTrue="1" operator="equal">
      <formula>0</formula>
    </cfRule>
  </conditionalFormatting>
  <conditionalFormatting sqref="G66:G69">
    <cfRule type="cellIs" dxfId="590" priority="39" stopIfTrue="1" operator="equal">
      <formula>$G65</formula>
    </cfRule>
  </conditionalFormatting>
  <conditionalFormatting sqref="A66:F69">
    <cfRule type="cellIs" dxfId="589" priority="40" stopIfTrue="1" operator="equal">
      <formula>0</formula>
    </cfRule>
  </conditionalFormatting>
  <conditionalFormatting sqref="G74">
    <cfRule type="cellIs" dxfId="588" priority="37" stopIfTrue="1" operator="equal">
      <formula>#REF!</formula>
    </cfRule>
  </conditionalFormatting>
  <conditionalFormatting sqref="A74:F74">
    <cfRule type="cellIs" dxfId="587" priority="38" stopIfTrue="1" operator="equal">
      <formula>0</formula>
    </cfRule>
  </conditionalFormatting>
  <conditionalFormatting sqref="G75">
    <cfRule type="cellIs" dxfId="586" priority="35" stopIfTrue="1" operator="equal">
      <formula>$G74</formula>
    </cfRule>
  </conditionalFormatting>
  <conditionalFormatting sqref="A75:F75">
    <cfRule type="cellIs" dxfId="585" priority="36" stopIfTrue="1" operator="equal">
      <formula>0</formula>
    </cfRule>
  </conditionalFormatting>
  <conditionalFormatting sqref="G77">
    <cfRule type="cellIs" dxfId="584" priority="33" stopIfTrue="1" operator="equal">
      <formula>#REF!</formula>
    </cfRule>
  </conditionalFormatting>
  <conditionalFormatting sqref="A77:F77">
    <cfRule type="cellIs" dxfId="583" priority="34" stopIfTrue="1" operator="equal">
      <formula>0</formula>
    </cfRule>
  </conditionalFormatting>
  <conditionalFormatting sqref="G80">
    <cfRule type="cellIs" dxfId="582" priority="31" stopIfTrue="1" operator="equal">
      <formula>#REF!</formula>
    </cfRule>
  </conditionalFormatting>
  <conditionalFormatting sqref="A80:F80">
    <cfRule type="cellIs" dxfId="581" priority="32" stopIfTrue="1" operator="equal">
      <formula>0</formula>
    </cfRule>
  </conditionalFormatting>
  <conditionalFormatting sqref="G82">
    <cfRule type="cellIs" dxfId="580" priority="29" stopIfTrue="1" operator="equal">
      <formula>#REF!</formula>
    </cfRule>
  </conditionalFormatting>
  <conditionalFormatting sqref="A82:F82">
    <cfRule type="cellIs" dxfId="579" priority="30" stopIfTrue="1" operator="equal">
      <formula>0</formula>
    </cfRule>
  </conditionalFormatting>
  <conditionalFormatting sqref="G70">
    <cfRule type="cellIs" dxfId="578" priority="27" stopIfTrue="1" operator="equal">
      <formula>$G66</formula>
    </cfRule>
  </conditionalFormatting>
  <conditionalFormatting sqref="A70:F70">
    <cfRule type="cellIs" dxfId="577" priority="28" stopIfTrue="1" operator="equal">
      <formula>0</formula>
    </cfRule>
  </conditionalFormatting>
  <conditionalFormatting sqref="G71:G72">
    <cfRule type="cellIs" dxfId="576" priority="25" stopIfTrue="1" operator="equal">
      <formula>$G70</formula>
    </cfRule>
  </conditionalFormatting>
  <conditionalFormatting sqref="A71:F72">
    <cfRule type="cellIs" dxfId="575" priority="26" stopIfTrue="1" operator="equal">
      <formula>0</formula>
    </cfRule>
  </conditionalFormatting>
  <conditionalFormatting sqref="G78">
    <cfRule type="cellIs" dxfId="574" priority="23" stopIfTrue="1" operator="equal">
      <formula>#REF!</formula>
    </cfRule>
  </conditionalFormatting>
  <conditionalFormatting sqref="A78:F78">
    <cfRule type="cellIs" dxfId="573" priority="24" stopIfTrue="1" operator="equal">
      <formula>0</formula>
    </cfRule>
  </conditionalFormatting>
  <conditionalFormatting sqref="G92">
    <cfRule type="cellIs" dxfId="572" priority="19" stopIfTrue="1" operator="equal">
      <formula>$G91</formula>
    </cfRule>
  </conditionalFormatting>
  <conditionalFormatting sqref="A92:F92">
    <cfRule type="cellIs" dxfId="571" priority="20" stopIfTrue="1" operator="equal">
      <formula>0</formula>
    </cfRule>
  </conditionalFormatting>
  <conditionalFormatting sqref="G91">
    <cfRule type="cellIs" dxfId="570" priority="21" stopIfTrue="1" operator="equal">
      <formula>$G90</formula>
    </cfRule>
  </conditionalFormatting>
  <conditionalFormatting sqref="A91:F91">
    <cfRule type="cellIs" dxfId="569" priority="22" stopIfTrue="1" operator="equal">
      <formula>0</formula>
    </cfRule>
  </conditionalFormatting>
  <conditionalFormatting sqref="G93">
    <cfRule type="cellIs" dxfId="568" priority="17" stopIfTrue="1" operator="equal">
      <formula>$G92</formula>
    </cfRule>
  </conditionalFormatting>
  <conditionalFormatting sqref="A93:F93">
    <cfRule type="cellIs" dxfId="567" priority="18" stopIfTrue="1" operator="equal">
      <formula>0</formula>
    </cfRule>
  </conditionalFormatting>
  <conditionalFormatting sqref="G111:L111">
    <cfRule type="cellIs" dxfId="566" priority="15" stopIfTrue="1" operator="equal">
      <formula>$G110</formula>
    </cfRule>
  </conditionalFormatting>
  <conditionalFormatting sqref="A111:F111">
    <cfRule type="cellIs" dxfId="565" priority="16" stopIfTrue="1" operator="equal">
      <formula>0</formula>
    </cfRule>
  </conditionalFormatting>
  <conditionalFormatting sqref="G112:L112">
    <cfRule type="cellIs" dxfId="564" priority="13" stopIfTrue="1" operator="equal">
      <formula>$G111</formula>
    </cfRule>
  </conditionalFormatting>
  <conditionalFormatting sqref="A112:F112">
    <cfRule type="cellIs" dxfId="563" priority="14" stopIfTrue="1" operator="equal">
      <formula>0</formula>
    </cfRule>
  </conditionalFormatting>
  <conditionalFormatting sqref="G113:L113">
    <cfRule type="cellIs" dxfId="562" priority="11" stopIfTrue="1" operator="equal">
      <formula>$G112</formula>
    </cfRule>
  </conditionalFormatting>
  <conditionalFormatting sqref="A113:F113">
    <cfRule type="cellIs" dxfId="561" priority="12" stopIfTrue="1" operator="equal">
      <formula>0</formula>
    </cfRule>
  </conditionalFormatting>
  <conditionalFormatting sqref="G114:G115">
    <cfRule type="cellIs" dxfId="560" priority="9" stopIfTrue="1" operator="equal">
      <formula>$G113</formula>
    </cfRule>
  </conditionalFormatting>
  <conditionalFormatting sqref="A114:F115">
    <cfRule type="cellIs" dxfId="559" priority="10" stopIfTrue="1" operator="equal">
      <formula>0</formula>
    </cfRule>
  </conditionalFormatting>
  <conditionalFormatting sqref="G116">
    <cfRule type="cellIs" dxfId="558" priority="7" stopIfTrue="1" operator="equal">
      <formula>$G114</formula>
    </cfRule>
  </conditionalFormatting>
  <conditionalFormatting sqref="A116:F116">
    <cfRule type="cellIs" dxfId="557" priority="8" stopIfTrue="1" operator="equal">
      <formula>0</formula>
    </cfRule>
  </conditionalFormatting>
  <conditionalFormatting sqref="G117:G118">
    <cfRule type="cellIs" dxfId="556" priority="5" stopIfTrue="1" operator="equal">
      <formula>$G116</formula>
    </cfRule>
  </conditionalFormatting>
  <conditionalFormatting sqref="A117:F118">
    <cfRule type="cellIs" dxfId="555" priority="6" stopIfTrue="1" operator="equal">
      <formula>0</formula>
    </cfRule>
  </conditionalFormatting>
  <conditionalFormatting sqref="G119">
    <cfRule type="cellIs" dxfId="554" priority="3" stopIfTrue="1" operator="equal">
      <formula>#REF!</formula>
    </cfRule>
  </conditionalFormatting>
  <conditionalFormatting sqref="A119:F119">
    <cfRule type="cellIs" dxfId="553" priority="4" stopIfTrue="1" operator="equal">
      <formula>0</formula>
    </cfRule>
  </conditionalFormatting>
  <conditionalFormatting sqref="G120">
    <cfRule type="cellIs" dxfId="552" priority="1" stopIfTrue="1" operator="equal">
      <formula>$G119</formula>
    </cfRule>
  </conditionalFormatting>
  <conditionalFormatting sqref="A120:F120">
    <cfRule type="cellIs" dxfId="551" priority="2" stopIfTrue="1" operator="equal">
      <formula>0</formula>
    </cfRule>
  </conditionalFormatting>
  <pageMargins left="0.78740157480314965" right="0.78740157480314965" top="1.1811023622047245" bottom="0.39370078740157483" header="0" footer="0"/>
  <pageSetup paperSize="9" scale="70" fitToHeight="500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CA151"/>
  <sheetViews>
    <sheetView view="pageBreakPreview" zoomScaleNormal="100" zoomScaleSheetLayoutView="100" workbookViewId="0">
      <selection activeCell="AW7" sqref="AW7:BF7"/>
    </sheetView>
  </sheetViews>
  <sheetFormatPr defaultRowHeight="12.75" x14ac:dyDescent="0.2"/>
  <cols>
    <col min="1" max="54" width="2.85546875" style="36" customWidth="1"/>
    <col min="55" max="55" width="3.5703125" style="36" customWidth="1"/>
    <col min="56" max="65" width="2.85546875" style="36" customWidth="1"/>
    <col min="66" max="77" width="3" style="36" customWidth="1"/>
    <col min="78" max="78" width="4.5703125" style="36" customWidth="1"/>
    <col min="79" max="79" width="5.28515625" style="36" hidden="1" customWidth="1"/>
    <col min="80" max="16384" width="9.140625" style="36"/>
  </cols>
  <sheetData>
    <row r="1" spans="1:77" ht="44.25" customHeight="1" x14ac:dyDescent="0.2">
      <c r="AO1" s="170" t="s">
        <v>30</v>
      </c>
      <c r="AP1" s="170"/>
      <c r="AQ1" s="170"/>
      <c r="AR1" s="170"/>
      <c r="AS1" s="170"/>
      <c r="AT1" s="170"/>
      <c r="AU1" s="170"/>
      <c r="AV1" s="170"/>
      <c r="AW1" s="170"/>
      <c r="AX1" s="170"/>
      <c r="AY1" s="170"/>
      <c r="AZ1" s="170"/>
      <c r="BA1" s="170"/>
      <c r="BB1" s="170"/>
      <c r="BC1" s="170"/>
      <c r="BD1" s="170"/>
      <c r="BE1" s="170"/>
      <c r="BF1" s="170"/>
      <c r="BG1" s="170"/>
      <c r="BH1" s="170"/>
      <c r="BI1" s="170"/>
      <c r="BJ1" s="170"/>
      <c r="BK1" s="170"/>
      <c r="BL1" s="170"/>
    </row>
    <row r="2" spans="1:77" ht="15.95" customHeight="1" x14ac:dyDescent="0.2">
      <c r="AO2" s="171" t="s">
        <v>0</v>
      </c>
      <c r="AP2" s="171"/>
      <c r="AQ2" s="171"/>
      <c r="AR2" s="171"/>
      <c r="AS2" s="171"/>
      <c r="AT2" s="171"/>
      <c r="AU2" s="171"/>
      <c r="AV2" s="171"/>
      <c r="AW2" s="171"/>
      <c r="AX2" s="171"/>
      <c r="AY2" s="171"/>
      <c r="AZ2" s="171"/>
      <c r="BA2" s="171"/>
      <c r="BB2" s="171"/>
      <c r="BC2" s="171"/>
      <c r="BD2" s="171"/>
      <c r="BE2" s="171"/>
      <c r="BF2" s="171"/>
      <c r="BG2" s="171"/>
      <c r="BH2" s="171"/>
      <c r="BI2" s="171"/>
      <c r="BJ2" s="171"/>
      <c r="BK2" s="171"/>
      <c r="BL2" s="171"/>
    </row>
    <row r="3" spans="1:77" ht="15" customHeight="1" x14ac:dyDescent="0.2">
      <c r="AO3" s="172" t="s">
        <v>290</v>
      </c>
      <c r="AP3" s="165"/>
      <c r="AQ3" s="165"/>
      <c r="AR3" s="165"/>
      <c r="AS3" s="165"/>
      <c r="AT3" s="165"/>
      <c r="AU3" s="165"/>
      <c r="AV3" s="165"/>
      <c r="AW3" s="165"/>
      <c r="AX3" s="165"/>
      <c r="AY3" s="165"/>
      <c r="AZ3" s="165"/>
      <c r="BA3" s="165"/>
      <c r="BB3" s="165"/>
      <c r="BC3" s="165"/>
      <c r="BD3" s="165"/>
      <c r="BE3" s="165"/>
      <c r="BF3" s="165"/>
      <c r="BG3" s="165"/>
      <c r="BH3" s="165"/>
      <c r="BI3" s="165"/>
      <c r="BJ3" s="165"/>
      <c r="BK3" s="165"/>
      <c r="BL3" s="165"/>
    </row>
    <row r="4" spans="1:77" ht="20.25" customHeight="1" x14ac:dyDescent="0.2">
      <c r="AO4" s="173" t="s">
        <v>84</v>
      </c>
      <c r="AP4" s="174"/>
      <c r="AQ4" s="174"/>
      <c r="AR4" s="174"/>
      <c r="AS4" s="174"/>
      <c r="AT4" s="174"/>
      <c r="AU4" s="174"/>
      <c r="AV4" s="174"/>
      <c r="AW4" s="174"/>
      <c r="AX4" s="174"/>
      <c r="AY4" s="174"/>
      <c r="AZ4" s="174"/>
      <c r="BA4" s="174"/>
      <c r="BB4" s="174"/>
      <c r="BC4" s="174"/>
      <c r="BD4" s="174"/>
      <c r="BE4" s="174"/>
      <c r="BF4" s="174"/>
      <c r="BG4" s="174"/>
      <c r="BH4" s="174"/>
      <c r="BI4" s="174"/>
      <c r="BJ4" s="174"/>
      <c r="BK4" s="174"/>
      <c r="BL4" s="174"/>
    </row>
    <row r="5" spans="1:77" x14ac:dyDescent="0.2">
      <c r="AO5" s="175" t="s">
        <v>17</v>
      </c>
      <c r="AP5" s="175"/>
      <c r="AQ5" s="175"/>
      <c r="AR5" s="175"/>
      <c r="AS5" s="175"/>
      <c r="AT5" s="175"/>
      <c r="AU5" s="175"/>
      <c r="AV5" s="175"/>
      <c r="AW5" s="175"/>
      <c r="AX5" s="175"/>
      <c r="AY5" s="175"/>
      <c r="AZ5" s="175"/>
      <c r="BA5" s="175"/>
      <c r="BB5" s="175"/>
      <c r="BC5" s="175"/>
      <c r="BD5" s="175"/>
      <c r="BE5" s="175"/>
      <c r="BF5" s="175"/>
      <c r="BG5" s="175"/>
      <c r="BH5" s="175"/>
      <c r="BI5" s="175"/>
      <c r="BJ5" s="175"/>
      <c r="BK5" s="175"/>
      <c r="BL5" s="175"/>
    </row>
    <row r="6" spans="1:77" x14ac:dyDescent="0.2">
      <c r="AO6" s="176"/>
      <c r="AP6" s="176"/>
      <c r="AQ6" s="176"/>
      <c r="AR6" s="176"/>
      <c r="AS6" s="176"/>
      <c r="AT6" s="176"/>
      <c r="AU6" s="176"/>
      <c r="AV6" s="176"/>
      <c r="AW6" s="176"/>
      <c r="AX6" s="176"/>
      <c r="AY6" s="176"/>
      <c r="AZ6" s="176"/>
      <c r="BA6" s="176"/>
      <c r="BB6" s="176"/>
      <c r="BC6" s="176"/>
      <c r="BD6" s="176"/>
      <c r="BE6" s="176"/>
      <c r="BF6" s="176"/>
    </row>
    <row r="7" spans="1:77" ht="12.75" customHeight="1" x14ac:dyDescent="0.2">
      <c r="AO7" s="164" t="s">
        <v>514</v>
      </c>
      <c r="AP7" s="165"/>
      <c r="AQ7" s="165"/>
      <c r="AR7" s="165"/>
      <c r="AS7" s="165"/>
      <c r="AT7" s="165"/>
      <c r="AU7" s="165"/>
      <c r="AV7" s="36" t="s">
        <v>57</v>
      </c>
      <c r="AW7" s="164">
        <v>150</v>
      </c>
      <c r="AX7" s="165"/>
      <c r="AY7" s="165"/>
      <c r="AZ7" s="165"/>
      <c r="BA7" s="165"/>
      <c r="BB7" s="165"/>
      <c r="BC7" s="165"/>
      <c r="BD7" s="165"/>
      <c r="BE7" s="165"/>
      <c r="BF7" s="165"/>
    </row>
    <row r="8" spans="1:77" x14ac:dyDescent="0.2">
      <c r="AO8" s="37"/>
      <c r="AP8" s="37"/>
      <c r="AQ8" s="37"/>
      <c r="AR8" s="37"/>
      <c r="AS8" s="37"/>
      <c r="AT8" s="37"/>
      <c r="AU8" s="37"/>
      <c r="AW8" s="38"/>
      <c r="AX8" s="38"/>
      <c r="AY8" s="38"/>
      <c r="AZ8" s="38"/>
      <c r="BA8" s="38"/>
      <c r="BB8" s="38"/>
      <c r="BC8" s="38"/>
      <c r="BD8" s="38"/>
      <c r="BE8" s="38"/>
      <c r="BF8" s="38"/>
    </row>
    <row r="10" spans="1:77" ht="15.75" customHeight="1" x14ac:dyDescent="0.2">
      <c r="A10" s="166" t="s">
        <v>18</v>
      </c>
      <c r="B10" s="166"/>
      <c r="C10" s="166"/>
      <c r="D10" s="166"/>
      <c r="E10" s="166"/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166"/>
      <c r="T10" s="166"/>
      <c r="U10" s="166"/>
      <c r="V10" s="166"/>
      <c r="W10" s="166"/>
      <c r="X10" s="166"/>
      <c r="Y10" s="166"/>
      <c r="Z10" s="166"/>
      <c r="AA10" s="166"/>
      <c r="AB10" s="166"/>
      <c r="AC10" s="166"/>
      <c r="AD10" s="166"/>
      <c r="AE10" s="166"/>
      <c r="AF10" s="166"/>
      <c r="AG10" s="166"/>
      <c r="AH10" s="166"/>
      <c r="AI10" s="166"/>
      <c r="AJ10" s="166"/>
      <c r="AK10" s="166"/>
      <c r="AL10" s="166"/>
      <c r="AM10" s="166"/>
      <c r="AN10" s="166"/>
      <c r="AO10" s="166"/>
      <c r="AP10" s="166"/>
      <c r="AQ10" s="166"/>
      <c r="AR10" s="166"/>
      <c r="AS10" s="166"/>
      <c r="AT10" s="166"/>
      <c r="AU10" s="166"/>
      <c r="AV10" s="166"/>
      <c r="AW10" s="166"/>
      <c r="AX10" s="166"/>
      <c r="AY10" s="166"/>
      <c r="AZ10" s="166"/>
      <c r="BA10" s="166"/>
      <c r="BB10" s="166"/>
      <c r="BC10" s="166"/>
      <c r="BD10" s="166"/>
      <c r="BE10" s="166"/>
      <c r="BF10" s="166"/>
      <c r="BG10" s="166"/>
      <c r="BH10" s="166"/>
      <c r="BI10" s="166"/>
      <c r="BJ10" s="166"/>
      <c r="BK10" s="166"/>
      <c r="BL10" s="166"/>
    </row>
    <row r="11" spans="1:77" ht="15.75" customHeight="1" x14ac:dyDescent="0.2">
      <c r="A11" s="166" t="s">
        <v>296</v>
      </c>
      <c r="B11" s="166"/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6"/>
      <c r="X11" s="166"/>
      <c r="Y11" s="166"/>
      <c r="Z11" s="166"/>
      <c r="AA11" s="166"/>
      <c r="AB11" s="166"/>
      <c r="AC11" s="166"/>
      <c r="AD11" s="166"/>
      <c r="AE11" s="166"/>
      <c r="AF11" s="166"/>
      <c r="AG11" s="166"/>
      <c r="AH11" s="166"/>
      <c r="AI11" s="166"/>
      <c r="AJ11" s="166"/>
      <c r="AK11" s="166"/>
      <c r="AL11" s="166"/>
      <c r="AM11" s="166"/>
      <c r="AN11" s="166"/>
      <c r="AO11" s="166"/>
      <c r="AP11" s="166"/>
      <c r="AQ11" s="166"/>
      <c r="AR11" s="166"/>
      <c r="AS11" s="166"/>
      <c r="AT11" s="166"/>
      <c r="AU11" s="166"/>
      <c r="AV11" s="166"/>
      <c r="AW11" s="166"/>
      <c r="AX11" s="166"/>
      <c r="AY11" s="166"/>
      <c r="AZ11" s="166"/>
      <c r="BA11" s="166"/>
      <c r="BB11" s="166"/>
      <c r="BC11" s="166"/>
      <c r="BD11" s="166"/>
      <c r="BE11" s="166"/>
      <c r="BF11" s="166"/>
      <c r="BG11" s="166"/>
      <c r="BH11" s="166"/>
      <c r="BI11" s="166"/>
      <c r="BJ11" s="166"/>
      <c r="BK11" s="166"/>
      <c r="BL11" s="166"/>
    </row>
    <row r="12" spans="1:77" ht="15.75" x14ac:dyDescent="0.2">
      <c r="A12" s="87"/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</row>
    <row r="13" spans="1:77" s="42" customFormat="1" ht="14.25" customHeight="1" x14ac:dyDescent="0.2">
      <c r="A13" s="39" t="s">
        <v>47</v>
      </c>
      <c r="B13" s="167" t="s">
        <v>83</v>
      </c>
      <c r="C13" s="168"/>
      <c r="D13" s="168"/>
      <c r="E13" s="168"/>
      <c r="F13" s="168"/>
      <c r="G13" s="168"/>
      <c r="H13" s="168"/>
      <c r="I13" s="168"/>
      <c r="J13" s="168"/>
      <c r="K13" s="168"/>
      <c r="L13" s="168"/>
      <c r="M13" s="40"/>
      <c r="N13" s="169" t="s">
        <v>84</v>
      </c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E13" s="165"/>
      <c r="AF13" s="165"/>
      <c r="AG13" s="165"/>
      <c r="AH13" s="165"/>
      <c r="AI13" s="165"/>
      <c r="AJ13" s="165"/>
      <c r="AK13" s="165"/>
      <c r="AL13" s="165"/>
      <c r="AM13" s="165"/>
      <c r="AN13" s="165"/>
      <c r="AO13" s="165"/>
      <c r="AP13" s="165"/>
      <c r="AQ13" s="165"/>
      <c r="AR13" s="165"/>
      <c r="AS13" s="165"/>
      <c r="AT13" s="41"/>
      <c r="AU13" s="167" t="s">
        <v>88</v>
      </c>
      <c r="AV13" s="168"/>
      <c r="AW13" s="168"/>
      <c r="AX13" s="168"/>
      <c r="AY13" s="168"/>
      <c r="AZ13" s="168"/>
      <c r="BA13" s="168"/>
      <c r="BB13" s="168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</row>
    <row r="14" spans="1:77" s="42" customFormat="1" ht="24" customHeight="1" x14ac:dyDescent="0.2">
      <c r="A14" s="43"/>
      <c r="B14" s="177" t="s">
        <v>50</v>
      </c>
      <c r="C14" s="177"/>
      <c r="D14" s="177"/>
      <c r="E14" s="177"/>
      <c r="F14" s="177"/>
      <c r="G14" s="177"/>
      <c r="H14" s="177"/>
      <c r="I14" s="177"/>
      <c r="J14" s="177"/>
      <c r="K14" s="177"/>
      <c r="L14" s="177"/>
      <c r="M14" s="43"/>
      <c r="N14" s="178" t="s">
        <v>56</v>
      </c>
      <c r="O14" s="178"/>
      <c r="P14" s="178"/>
      <c r="Q14" s="178"/>
      <c r="R14" s="178"/>
      <c r="S14" s="178"/>
      <c r="T14" s="178"/>
      <c r="U14" s="178"/>
      <c r="V14" s="178"/>
      <c r="W14" s="178"/>
      <c r="X14" s="178"/>
      <c r="Y14" s="178"/>
      <c r="Z14" s="178"/>
      <c r="AA14" s="178"/>
      <c r="AB14" s="178"/>
      <c r="AC14" s="178"/>
      <c r="AD14" s="178"/>
      <c r="AE14" s="178"/>
      <c r="AF14" s="178"/>
      <c r="AG14" s="178"/>
      <c r="AH14" s="178"/>
      <c r="AI14" s="178"/>
      <c r="AJ14" s="178"/>
      <c r="AK14" s="178"/>
      <c r="AL14" s="178"/>
      <c r="AM14" s="178"/>
      <c r="AN14" s="178"/>
      <c r="AO14" s="178"/>
      <c r="AP14" s="178"/>
      <c r="AQ14" s="178"/>
      <c r="AR14" s="178"/>
      <c r="AS14" s="178"/>
      <c r="AT14" s="43"/>
      <c r="AU14" s="177" t="s">
        <v>49</v>
      </c>
      <c r="AV14" s="177"/>
      <c r="AW14" s="177"/>
      <c r="AX14" s="177"/>
      <c r="AY14" s="177"/>
      <c r="AZ14" s="177"/>
      <c r="BA14" s="177"/>
      <c r="BB14" s="177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</row>
    <row r="15" spans="1:77" s="42" customFormat="1" x14ac:dyDescent="0.2">
      <c r="BE15" s="44"/>
      <c r="BF15" s="44"/>
      <c r="BG15" s="44"/>
      <c r="BH15" s="44"/>
      <c r="BI15" s="44"/>
      <c r="BJ15" s="44"/>
      <c r="BK15" s="44"/>
      <c r="BL15" s="44"/>
    </row>
    <row r="16" spans="1:77" s="42" customFormat="1" ht="15" customHeight="1" x14ac:dyDescent="0.2">
      <c r="A16" s="45" t="s">
        <v>4</v>
      </c>
      <c r="B16" s="167" t="s">
        <v>92</v>
      </c>
      <c r="C16" s="168"/>
      <c r="D16" s="168"/>
      <c r="E16" s="168"/>
      <c r="F16" s="168"/>
      <c r="G16" s="168"/>
      <c r="H16" s="168"/>
      <c r="I16" s="168"/>
      <c r="J16" s="168"/>
      <c r="K16" s="168"/>
      <c r="L16" s="168"/>
      <c r="M16" s="40"/>
      <c r="N16" s="169" t="s">
        <v>84</v>
      </c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/>
      <c r="AL16" s="165"/>
      <c r="AM16" s="165"/>
      <c r="AN16" s="165"/>
      <c r="AO16" s="165"/>
      <c r="AP16" s="165"/>
      <c r="AQ16" s="165"/>
      <c r="AR16" s="165"/>
      <c r="AS16" s="165"/>
      <c r="AT16" s="41"/>
      <c r="AU16" s="167" t="s">
        <v>88</v>
      </c>
      <c r="AV16" s="168"/>
      <c r="AW16" s="168"/>
      <c r="AX16" s="168"/>
      <c r="AY16" s="168"/>
      <c r="AZ16" s="168"/>
      <c r="BA16" s="168"/>
      <c r="BB16" s="168"/>
      <c r="BC16" s="46"/>
      <c r="BD16" s="46"/>
      <c r="BE16" s="46"/>
      <c r="BF16" s="46"/>
      <c r="BG16" s="46"/>
      <c r="BH16" s="46"/>
      <c r="BI16" s="46"/>
      <c r="BJ16" s="46"/>
      <c r="BK16" s="46"/>
      <c r="BL16" s="47"/>
      <c r="BM16" s="48"/>
      <c r="BN16" s="48"/>
      <c r="BO16" s="48"/>
      <c r="BP16" s="46"/>
      <c r="BQ16" s="46"/>
      <c r="BR16" s="46"/>
      <c r="BS16" s="46"/>
      <c r="BT16" s="46"/>
      <c r="BU16" s="46"/>
      <c r="BV16" s="46"/>
      <c r="BW16" s="46"/>
    </row>
    <row r="17" spans="1:79" s="42" customFormat="1" ht="24" customHeight="1" x14ac:dyDescent="0.2">
      <c r="A17" s="49"/>
      <c r="B17" s="177" t="s">
        <v>50</v>
      </c>
      <c r="C17" s="177"/>
      <c r="D17" s="177"/>
      <c r="E17" s="177"/>
      <c r="F17" s="177"/>
      <c r="G17" s="177"/>
      <c r="H17" s="177"/>
      <c r="I17" s="177"/>
      <c r="J17" s="177"/>
      <c r="K17" s="177"/>
      <c r="L17" s="177"/>
      <c r="M17" s="43"/>
      <c r="N17" s="178" t="s">
        <v>55</v>
      </c>
      <c r="O17" s="178"/>
      <c r="P17" s="178"/>
      <c r="Q17" s="178"/>
      <c r="R17" s="178"/>
      <c r="S17" s="178"/>
      <c r="T17" s="178"/>
      <c r="U17" s="178"/>
      <c r="V17" s="178"/>
      <c r="W17" s="178"/>
      <c r="X17" s="178"/>
      <c r="Y17" s="178"/>
      <c r="Z17" s="178"/>
      <c r="AA17" s="178"/>
      <c r="AB17" s="178"/>
      <c r="AC17" s="178"/>
      <c r="AD17" s="178"/>
      <c r="AE17" s="178"/>
      <c r="AF17" s="178"/>
      <c r="AG17" s="178"/>
      <c r="AH17" s="178"/>
      <c r="AI17" s="178"/>
      <c r="AJ17" s="178"/>
      <c r="AK17" s="178"/>
      <c r="AL17" s="178"/>
      <c r="AM17" s="178"/>
      <c r="AN17" s="178"/>
      <c r="AO17" s="178"/>
      <c r="AP17" s="178"/>
      <c r="AQ17" s="178"/>
      <c r="AR17" s="178"/>
      <c r="AS17" s="178"/>
      <c r="AT17" s="43"/>
      <c r="AU17" s="177" t="s">
        <v>49</v>
      </c>
      <c r="AV17" s="177"/>
      <c r="AW17" s="177"/>
      <c r="AX17" s="177"/>
      <c r="AY17" s="177"/>
      <c r="AZ17" s="177"/>
      <c r="BA17" s="177"/>
      <c r="BB17" s="177"/>
      <c r="BC17" s="50"/>
      <c r="BD17" s="50"/>
      <c r="BE17" s="50"/>
      <c r="BF17" s="50"/>
      <c r="BG17" s="50"/>
      <c r="BH17" s="50"/>
      <c r="BI17" s="50"/>
      <c r="BJ17" s="50"/>
      <c r="BK17" s="51"/>
      <c r="BL17" s="50"/>
      <c r="BM17" s="48"/>
      <c r="BN17" s="48"/>
      <c r="BO17" s="48"/>
      <c r="BP17" s="50"/>
      <c r="BQ17" s="50"/>
      <c r="BR17" s="50"/>
      <c r="BS17" s="50"/>
      <c r="BT17" s="50"/>
      <c r="BU17" s="50"/>
      <c r="BV17" s="50"/>
      <c r="BW17" s="50"/>
    </row>
    <row r="18" spans="1:79" s="42" customFormat="1" x14ac:dyDescent="0.2"/>
    <row r="19" spans="1:79" s="42" customFormat="1" ht="28.5" customHeight="1" x14ac:dyDescent="0.2">
      <c r="A19" s="39" t="s">
        <v>48</v>
      </c>
      <c r="B19" s="167" t="s">
        <v>144</v>
      </c>
      <c r="C19" s="168"/>
      <c r="D19" s="168"/>
      <c r="E19" s="168"/>
      <c r="F19" s="168"/>
      <c r="G19" s="168"/>
      <c r="H19" s="168"/>
      <c r="I19" s="168"/>
      <c r="J19" s="168"/>
      <c r="K19" s="168"/>
      <c r="L19" s="168"/>
      <c r="N19" s="167" t="s">
        <v>146</v>
      </c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46"/>
      <c r="AA19" s="167" t="s">
        <v>147</v>
      </c>
      <c r="AB19" s="168"/>
      <c r="AC19" s="168"/>
      <c r="AD19" s="168"/>
      <c r="AE19" s="168"/>
      <c r="AF19" s="168"/>
      <c r="AG19" s="168"/>
      <c r="AH19" s="168"/>
      <c r="AI19" s="168"/>
      <c r="AJ19" s="46"/>
      <c r="AK19" s="179" t="s">
        <v>145</v>
      </c>
      <c r="AL19" s="165"/>
      <c r="AM19" s="165"/>
      <c r="AN19" s="165"/>
      <c r="AO19" s="165"/>
      <c r="AP19" s="165"/>
      <c r="AQ19" s="165"/>
      <c r="AR19" s="165"/>
      <c r="AS19" s="165"/>
      <c r="AT19" s="165"/>
      <c r="AU19" s="165"/>
      <c r="AV19" s="165"/>
      <c r="AW19" s="165"/>
      <c r="AX19" s="165"/>
      <c r="AY19" s="165"/>
      <c r="AZ19" s="165"/>
      <c r="BA19" s="165"/>
      <c r="BB19" s="165"/>
      <c r="BC19" s="165"/>
      <c r="BD19" s="46"/>
      <c r="BE19" s="167" t="s">
        <v>89</v>
      </c>
      <c r="BF19" s="168"/>
      <c r="BG19" s="168"/>
      <c r="BH19" s="168"/>
      <c r="BI19" s="168"/>
      <c r="BJ19" s="168"/>
      <c r="BK19" s="168"/>
      <c r="BL19" s="168"/>
      <c r="BM19" s="46"/>
      <c r="BN19" s="46"/>
      <c r="BO19" s="46"/>
      <c r="BP19" s="46"/>
      <c r="BQ19" s="46"/>
      <c r="BR19" s="46"/>
      <c r="BS19" s="46"/>
      <c r="BT19" s="46"/>
      <c r="BU19" s="46"/>
      <c r="BV19" s="46"/>
      <c r="BW19" s="46"/>
      <c r="BX19" s="46"/>
      <c r="BY19" s="46"/>
      <c r="BZ19" s="46"/>
      <c r="CA19" s="46"/>
    </row>
    <row r="20" spans="1:79" s="42" customFormat="1" ht="25.5" customHeight="1" x14ac:dyDescent="0.2">
      <c r="B20" s="177" t="s">
        <v>50</v>
      </c>
      <c r="C20" s="177"/>
      <c r="D20" s="177"/>
      <c r="E20" s="177"/>
      <c r="F20" s="177"/>
      <c r="G20" s="177"/>
      <c r="H20" s="177"/>
      <c r="I20" s="177"/>
      <c r="J20" s="177"/>
      <c r="K20" s="177"/>
      <c r="L20" s="177"/>
      <c r="N20" s="177" t="s">
        <v>51</v>
      </c>
      <c r="O20" s="177"/>
      <c r="P20" s="177"/>
      <c r="Q20" s="177"/>
      <c r="R20" s="177"/>
      <c r="S20" s="177"/>
      <c r="T20" s="177"/>
      <c r="U20" s="177"/>
      <c r="V20" s="177"/>
      <c r="W20" s="177"/>
      <c r="X20" s="177"/>
      <c r="Y20" s="177"/>
      <c r="Z20" s="50"/>
      <c r="AA20" s="184" t="s">
        <v>52</v>
      </c>
      <c r="AB20" s="184"/>
      <c r="AC20" s="184"/>
      <c r="AD20" s="184"/>
      <c r="AE20" s="184"/>
      <c r="AF20" s="184"/>
      <c r="AG20" s="184"/>
      <c r="AH20" s="184"/>
      <c r="AI20" s="184"/>
      <c r="AJ20" s="50"/>
      <c r="AK20" s="105" t="s">
        <v>53</v>
      </c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5"/>
      <c r="BB20" s="105"/>
      <c r="BC20" s="105"/>
      <c r="BD20" s="50"/>
      <c r="BE20" s="177" t="s">
        <v>54</v>
      </c>
      <c r="BF20" s="177"/>
      <c r="BG20" s="177"/>
      <c r="BH20" s="177"/>
      <c r="BI20" s="177"/>
      <c r="BJ20" s="177"/>
      <c r="BK20" s="177"/>
      <c r="BL20" s="177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0"/>
      <c r="CA20" s="50"/>
    </row>
    <row r="21" spans="1:79" ht="15.75" x14ac:dyDescent="0.2">
      <c r="A21" s="52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2"/>
      <c r="BD21" s="52"/>
      <c r="BE21" s="52"/>
      <c r="BF21" s="52"/>
      <c r="BG21" s="52"/>
      <c r="BH21" s="52"/>
      <c r="BI21" s="52"/>
      <c r="BJ21" s="52"/>
      <c r="BK21" s="52"/>
      <c r="BL21" s="52"/>
    </row>
    <row r="22" spans="1:79" ht="24.95" customHeight="1" x14ac:dyDescent="0.2">
      <c r="A22" s="180" t="s">
        <v>44</v>
      </c>
      <c r="B22" s="180"/>
      <c r="C22" s="180"/>
      <c r="D22" s="180"/>
      <c r="E22" s="180"/>
      <c r="F22" s="180"/>
      <c r="G22" s="180"/>
      <c r="H22" s="180"/>
      <c r="I22" s="180"/>
      <c r="J22" s="180"/>
      <c r="K22" s="180"/>
      <c r="L22" s="180"/>
      <c r="M22" s="180"/>
      <c r="N22" s="180"/>
      <c r="O22" s="180"/>
      <c r="P22" s="180"/>
      <c r="Q22" s="180"/>
      <c r="R22" s="180"/>
      <c r="S22" s="180"/>
      <c r="T22" s="180"/>
      <c r="U22" s="181">
        <f>SUM(AS22+I23)</f>
        <v>83332688</v>
      </c>
      <c r="V22" s="181"/>
      <c r="W22" s="181"/>
      <c r="X22" s="181"/>
      <c r="Y22" s="181"/>
      <c r="Z22" s="181"/>
      <c r="AA22" s="181"/>
      <c r="AB22" s="181"/>
      <c r="AC22" s="181"/>
      <c r="AD22" s="181"/>
      <c r="AE22" s="182" t="s">
        <v>45</v>
      </c>
      <c r="AF22" s="182"/>
      <c r="AG22" s="182"/>
      <c r="AH22" s="182"/>
      <c r="AI22" s="182"/>
      <c r="AJ22" s="182"/>
      <c r="AK22" s="182"/>
      <c r="AL22" s="182"/>
      <c r="AM22" s="182"/>
      <c r="AN22" s="182"/>
      <c r="AO22" s="182"/>
      <c r="AP22" s="182"/>
      <c r="AQ22" s="182"/>
      <c r="AR22" s="182"/>
      <c r="AS22" s="181">
        <f>76306821+11064473-8281000</f>
        <v>79090294</v>
      </c>
      <c r="AT22" s="181"/>
      <c r="AU22" s="181"/>
      <c r="AV22" s="181"/>
      <c r="AW22" s="181"/>
      <c r="AX22" s="181"/>
      <c r="AY22" s="181"/>
      <c r="AZ22" s="181"/>
      <c r="BA22" s="181"/>
      <c r="BB22" s="181"/>
      <c r="BC22" s="181"/>
      <c r="BD22" s="183" t="s">
        <v>20</v>
      </c>
      <c r="BE22" s="183"/>
      <c r="BF22" s="183"/>
      <c r="BG22" s="183"/>
      <c r="BH22" s="183"/>
      <c r="BI22" s="183"/>
      <c r="BJ22" s="183"/>
      <c r="BK22" s="183"/>
      <c r="BL22" s="183"/>
    </row>
    <row r="23" spans="1:79" ht="24.95" customHeight="1" x14ac:dyDescent="0.2">
      <c r="A23" s="183" t="s">
        <v>19</v>
      </c>
      <c r="B23" s="183"/>
      <c r="C23" s="183"/>
      <c r="D23" s="183"/>
      <c r="E23" s="183"/>
      <c r="F23" s="183"/>
      <c r="G23" s="183"/>
      <c r="H23" s="183"/>
      <c r="I23" s="181">
        <f>1148260+8110+1729+3934+3080361</f>
        <v>4242394</v>
      </c>
      <c r="J23" s="181"/>
      <c r="K23" s="181"/>
      <c r="L23" s="181"/>
      <c r="M23" s="181"/>
      <c r="N23" s="181"/>
      <c r="O23" s="181"/>
      <c r="P23" s="181"/>
      <c r="Q23" s="181"/>
      <c r="R23" s="181"/>
      <c r="S23" s="181"/>
      <c r="T23" s="183" t="s">
        <v>21</v>
      </c>
      <c r="U23" s="183"/>
      <c r="V23" s="183"/>
      <c r="W23" s="183"/>
      <c r="X23" s="53"/>
      <c r="Y23" s="53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5"/>
      <c r="AO23" s="55"/>
      <c r="AP23" s="55"/>
      <c r="AQ23" s="55"/>
      <c r="AR23" s="55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5"/>
      <c r="BE23" s="55"/>
      <c r="BF23" s="55"/>
      <c r="BG23" s="55"/>
      <c r="BH23" s="55"/>
      <c r="BI23" s="55"/>
      <c r="BJ23" s="52"/>
      <c r="BK23" s="52"/>
      <c r="BL23" s="52"/>
    </row>
    <row r="24" spans="1:79" ht="12.75" customHeight="1" x14ac:dyDescent="0.2">
      <c r="A24" s="85"/>
      <c r="B24" s="85"/>
      <c r="C24" s="85"/>
      <c r="D24" s="85"/>
      <c r="E24" s="85"/>
      <c r="F24" s="85"/>
      <c r="G24" s="85"/>
      <c r="H24" s="85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85"/>
      <c r="U24" s="85"/>
      <c r="V24" s="85"/>
      <c r="W24" s="85"/>
      <c r="X24" s="53"/>
      <c r="Y24" s="53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5"/>
      <c r="AO24" s="55"/>
      <c r="AP24" s="55"/>
      <c r="AQ24" s="55"/>
      <c r="AR24" s="55"/>
      <c r="AS24" s="52"/>
      <c r="AT24" s="52"/>
      <c r="AU24" s="52"/>
      <c r="AV24" s="52"/>
      <c r="AW24" s="52"/>
      <c r="AX24" s="52"/>
      <c r="AY24" s="52"/>
      <c r="AZ24" s="52"/>
      <c r="BA24" s="52"/>
      <c r="BB24" s="52"/>
      <c r="BC24" s="52"/>
      <c r="BD24" s="55"/>
      <c r="BE24" s="55"/>
      <c r="BF24" s="55"/>
      <c r="BG24" s="55"/>
      <c r="BH24" s="55"/>
      <c r="BI24" s="55"/>
      <c r="BJ24" s="52"/>
      <c r="BK24" s="52"/>
      <c r="BL24" s="52"/>
    </row>
    <row r="25" spans="1:79" ht="15.75" customHeight="1" x14ac:dyDescent="0.2">
      <c r="A25" s="171" t="s">
        <v>32</v>
      </c>
      <c r="B25" s="171"/>
      <c r="C25" s="171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1"/>
      <c r="AB25" s="171"/>
      <c r="AC25" s="171"/>
      <c r="AD25" s="171"/>
      <c r="AE25" s="171"/>
      <c r="AF25" s="171"/>
      <c r="AG25" s="171"/>
      <c r="AH25" s="171"/>
      <c r="AI25" s="171"/>
      <c r="AJ25" s="171"/>
      <c r="AK25" s="171"/>
      <c r="AL25" s="171"/>
      <c r="AM25" s="171"/>
      <c r="AN25" s="171"/>
      <c r="AO25" s="171"/>
      <c r="AP25" s="171"/>
      <c r="AQ25" s="171"/>
      <c r="AR25" s="171"/>
      <c r="AS25" s="171"/>
      <c r="AT25" s="171"/>
      <c r="AU25" s="171"/>
      <c r="AV25" s="171"/>
      <c r="AW25" s="171"/>
      <c r="AX25" s="171"/>
      <c r="AY25" s="171"/>
      <c r="AZ25" s="171"/>
      <c r="BA25" s="171"/>
      <c r="BB25" s="171"/>
      <c r="BC25" s="171"/>
      <c r="BD25" s="171"/>
      <c r="BE25" s="171"/>
      <c r="BF25" s="171"/>
      <c r="BG25" s="171"/>
      <c r="BH25" s="171"/>
      <c r="BI25" s="171"/>
      <c r="BJ25" s="171"/>
      <c r="BK25" s="171"/>
      <c r="BL25" s="171"/>
    </row>
    <row r="26" spans="1:79" ht="171.75" customHeight="1" x14ac:dyDescent="0.2">
      <c r="A26" s="188" t="s">
        <v>497</v>
      </c>
      <c r="B26" s="165"/>
      <c r="C26" s="165"/>
      <c r="D26" s="165"/>
      <c r="E26" s="165"/>
      <c r="F26" s="165"/>
      <c r="G26" s="165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5"/>
      <c r="AK26" s="165"/>
      <c r="AL26" s="165"/>
      <c r="AM26" s="165"/>
      <c r="AN26" s="165"/>
      <c r="AO26" s="165"/>
      <c r="AP26" s="165"/>
      <c r="AQ26" s="165"/>
      <c r="AR26" s="165"/>
      <c r="AS26" s="165"/>
      <c r="AT26" s="165"/>
      <c r="AU26" s="165"/>
      <c r="AV26" s="165"/>
      <c r="AW26" s="165"/>
      <c r="AX26" s="165"/>
      <c r="AY26" s="165"/>
      <c r="AZ26" s="165"/>
      <c r="BA26" s="165"/>
      <c r="BB26" s="165"/>
      <c r="BC26" s="165"/>
      <c r="BD26" s="165"/>
      <c r="BE26" s="165"/>
      <c r="BF26" s="165"/>
      <c r="BG26" s="165"/>
      <c r="BH26" s="165"/>
      <c r="BI26" s="165"/>
      <c r="BJ26" s="165"/>
      <c r="BK26" s="165"/>
      <c r="BL26" s="165"/>
    </row>
    <row r="27" spans="1:79" ht="12.75" customHeight="1" x14ac:dyDescent="0.2">
      <c r="A27" s="56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56"/>
      <c r="BJ27" s="56"/>
      <c r="BK27" s="56"/>
      <c r="BL27" s="56"/>
    </row>
    <row r="28" spans="1:79" ht="15.75" customHeight="1" x14ac:dyDescent="0.2">
      <c r="A28" s="183" t="s">
        <v>31</v>
      </c>
      <c r="B28" s="183"/>
      <c r="C28" s="183"/>
      <c r="D28" s="183"/>
      <c r="E28" s="183"/>
      <c r="F28" s="183"/>
      <c r="G28" s="183"/>
      <c r="H28" s="183"/>
      <c r="I28" s="183"/>
      <c r="J28" s="183"/>
      <c r="K28" s="183"/>
      <c r="L28" s="183"/>
      <c r="M28" s="183"/>
      <c r="N28" s="183"/>
      <c r="O28" s="183"/>
      <c r="P28" s="183"/>
      <c r="Q28" s="183"/>
      <c r="R28" s="183"/>
      <c r="S28" s="183"/>
      <c r="T28" s="183"/>
      <c r="U28" s="183"/>
      <c r="V28" s="183"/>
      <c r="W28" s="183"/>
      <c r="X28" s="183"/>
      <c r="Y28" s="183"/>
      <c r="Z28" s="183"/>
      <c r="AA28" s="183"/>
      <c r="AB28" s="183"/>
      <c r="AC28" s="183"/>
      <c r="AD28" s="183"/>
      <c r="AE28" s="183"/>
      <c r="AF28" s="183"/>
      <c r="AG28" s="183"/>
      <c r="AH28" s="183"/>
      <c r="AI28" s="183"/>
      <c r="AJ28" s="183"/>
      <c r="AK28" s="183"/>
      <c r="AL28" s="183"/>
      <c r="AM28" s="183"/>
      <c r="AN28" s="183"/>
      <c r="AO28" s="183"/>
      <c r="AP28" s="183"/>
      <c r="AQ28" s="183"/>
      <c r="AR28" s="183"/>
      <c r="AS28" s="183"/>
      <c r="AT28" s="183"/>
      <c r="AU28" s="183"/>
      <c r="AV28" s="183"/>
      <c r="AW28" s="183"/>
      <c r="AX28" s="183"/>
      <c r="AY28" s="183"/>
      <c r="AZ28" s="183"/>
      <c r="BA28" s="183"/>
      <c r="BB28" s="183"/>
      <c r="BC28" s="183"/>
      <c r="BD28" s="183"/>
      <c r="BE28" s="183"/>
      <c r="BF28" s="183"/>
      <c r="BG28" s="183"/>
      <c r="BH28" s="183"/>
      <c r="BI28" s="183"/>
      <c r="BJ28" s="183"/>
      <c r="BK28" s="183"/>
      <c r="BL28" s="183"/>
    </row>
    <row r="29" spans="1:79" ht="21.75" customHeight="1" x14ac:dyDescent="0.2">
      <c r="A29" s="189" t="s">
        <v>25</v>
      </c>
      <c r="B29" s="189"/>
      <c r="C29" s="189"/>
      <c r="D29" s="189"/>
      <c r="E29" s="189"/>
      <c r="F29" s="189"/>
      <c r="G29" s="190" t="s">
        <v>35</v>
      </c>
      <c r="H29" s="191"/>
      <c r="I29" s="191"/>
      <c r="J29" s="191"/>
      <c r="K29" s="191"/>
      <c r="L29" s="191"/>
      <c r="M29" s="191"/>
      <c r="N29" s="191"/>
      <c r="O29" s="191"/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191"/>
      <c r="AK29" s="191"/>
      <c r="AL29" s="191"/>
      <c r="AM29" s="191"/>
      <c r="AN29" s="191"/>
      <c r="AO29" s="191"/>
      <c r="AP29" s="191"/>
      <c r="AQ29" s="191"/>
      <c r="AR29" s="191"/>
      <c r="AS29" s="191"/>
      <c r="AT29" s="191"/>
      <c r="AU29" s="191"/>
      <c r="AV29" s="191"/>
      <c r="AW29" s="191"/>
      <c r="AX29" s="191"/>
      <c r="AY29" s="191"/>
      <c r="AZ29" s="191"/>
      <c r="BA29" s="191"/>
      <c r="BB29" s="191"/>
      <c r="BC29" s="191"/>
      <c r="BD29" s="191"/>
      <c r="BE29" s="191"/>
      <c r="BF29" s="191"/>
      <c r="BG29" s="191"/>
      <c r="BH29" s="191"/>
      <c r="BI29" s="191"/>
      <c r="BJ29" s="191"/>
      <c r="BK29" s="191"/>
      <c r="BL29" s="192"/>
    </row>
    <row r="30" spans="1:79" ht="15.75" x14ac:dyDescent="0.2">
      <c r="A30" s="193">
        <v>1</v>
      </c>
      <c r="B30" s="193"/>
      <c r="C30" s="193"/>
      <c r="D30" s="193"/>
      <c r="E30" s="193"/>
      <c r="F30" s="193"/>
      <c r="G30" s="190">
        <v>2</v>
      </c>
      <c r="H30" s="191"/>
      <c r="I30" s="191"/>
      <c r="J30" s="191"/>
      <c r="K30" s="191"/>
      <c r="L30" s="191"/>
      <c r="M30" s="191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  <c r="AH30" s="191"/>
      <c r="AI30" s="191"/>
      <c r="AJ30" s="191"/>
      <c r="AK30" s="191"/>
      <c r="AL30" s="191"/>
      <c r="AM30" s="191"/>
      <c r="AN30" s="191"/>
      <c r="AO30" s="191"/>
      <c r="AP30" s="191"/>
      <c r="AQ30" s="191"/>
      <c r="AR30" s="191"/>
      <c r="AS30" s="191"/>
      <c r="AT30" s="191"/>
      <c r="AU30" s="191"/>
      <c r="AV30" s="191"/>
      <c r="AW30" s="191"/>
      <c r="AX30" s="191"/>
      <c r="AY30" s="191"/>
      <c r="AZ30" s="191"/>
      <c r="BA30" s="191"/>
      <c r="BB30" s="191"/>
      <c r="BC30" s="191"/>
      <c r="BD30" s="191"/>
      <c r="BE30" s="191"/>
      <c r="BF30" s="191"/>
      <c r="BG30" s="191"/>
      <c r="BH30" s="191"/>
      <c r="BI30" s="191"/>
      <c r="BJ30" s="191"/>
      <c r="BK30" s="191"/>
      <c r="BL30" s="192"/>
    </row>
    <row r="31" spans="1:79" ht="25.5" customHeight="1" x14ac:dyDescent="0.2">
      <c r="A31" s="141">
        <v>1</v>
      </c>
      <c r="B31" s="141"/>
      <c r="C31" s="141"/>
      <c r="D31" s="141"/>
      <c r="E31" s="141"/>
      <c r="F31" s="141"/>
      <c r="G31" s="185" t="s">
        <v>333</v>
      </c>
      <c r="H31" s="186"/>
      <c r="I31" s="186"/>
      <c r="J31" s="186"/>
      <c r="K31" s="186"/>
      <c r="L31" s="186"/>
      <c r="M31" s="186"/>
      <c r="N31" s="186"/>
      <c r="O31" s="186"/>
      <c r="P31" s="186"/>
      <c r="Q31" s="186"/>
      <c r="R31" s="186"/>
      <c r="S31" s="186"/>
      <c r="T31" s="186"/>
      <c r="U31" s="186"/>
      <c r="V31" s="186"/>
      <c r="W31" s="186"/>
      <c r="X31" s="186"/>
      <c r="Y31" s="186"/>
      <c r="Z31" s="186"/>
      <c r="AA31" s="186"/>
      <c r="AB31" s="186"/>
      <c r="AC31" s="186"/>
      <c r="AD31" s="186"/>
      <c r="AE31" s="186"/>
      <c r="AF31" s="186"/>
      <c r="AG31" s="186"/>
      <c r="AH31" s="186"/>
      <c r="AI31" s="186"/>
      <c r="AJ31" s="186"/>
      <c r="AK31" s="186"/>
      <c r="AL31" s="186"/>
      <c r="AM31" s="186"/>
      <c r="AN31" s="186"/>
      <c r="AO31" s="186"/>
      <c r="AP31" s="186"/>
      <c r="AQ31" s="186"/>
      <c r="AR31" s="186"/>
      <c r="AS31" s="186"/>
      <c r="AT31" s="186"/>
      <c r="AU31" s="186"/>
      <c r="AV31" s="186"/>
      <c r="AW31" s="186"/>
      <c r="AX31" s="186"/>
      <c r="AY31" s="186"/>
      <c r="AZ31" s="186"/>
      <c r="BA31" s="186"/>
      <c r="BB31" s="186"/>
      <c r="BC31" s="186"/>
      <c r="BD31" s="186"/>
      <c r="BE31" s="186"/>
      <c r="BF31" s="186"/>
      <c r="BG31" s="186"/>
      <c r="BH31" s="186"/>
      <c r="BI31" s="186"/>
      <c r="BJ31" s="186"/>
      <c r="BK31" s="186"/>
      <c r="BL31" s="187"/>
      <c r="CA31" s="36" t="s">
        <v>43</v>
      </c>
    </row>
    <row r="32" spans="1:79" ht="12.75" customHeight="1" x14ac:dyDescent="0.2">
      <c r="A32" s="56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6"/>
    </row>
    <row r="33" spans="1:79" ht="15.95" customHeight="1" x14ac:dyDescent="0.2">
      <c r="A33" s="183" t="s">
        <v>33</v>
      </c>
      <c r="B33" s="183"/>
      <c r="C33" s="183"/>
      <c r="D33" s="183"/>
      <c r="E33" s="183"/>
      <c r="F33" s="183"/>
      <c r="G33" s="183"/>
      <c r="H33" s="183"/>
      <c r="I33" s="183"/>
      <c r="J33" s="183"/>
      <c r="K33" s="183"/>
      <c r="L33" s="183"/>
      <c r="M33" s="183"/>
      <c r="N33" s="183"/>
      <c r="O33" s="183"/>
      <c r="P33" s="183"/>
      <c r="Q33" s="183"/>
      <c r="R33" s="183"/>
      <c r="S33" s="183"/>
      <c r="T33" s="183"/>
      <c r="U33" s="183"/>
      <c r="V33" s="183"/>
      <c r="W33" s="183"/>
      <c r="X33" s="183"/>
      <c r="Y33" s="183"/>
      <c r="Z33" s="183"/>
      <c r="AA33" s="183"/>
      <c r="AB33" s="183"/>
      <c r="AC33" s="183"/>
      <c r="AD33" s="183"/>
      <c r="AE33" s="183"/>
      <c r="AF33" s="183"/>
      <c r="AG33" s="183"/>
      <c r="AH33" s="183"/>
      <c r="AI33" s="183"/>
      <c r="AJ33" s="183"/>
      <c r="AK33" s="183"/>
      <c r="AL33" s="183"/>
      <c r="AM33" s="183"/>
      <c r="AN33" s="183"/>
      <c r="AO33" s="183"/>
      <c r="AP33" s="183"/>
      <c r="AQ33" s="183"/>
      <c r="AR33" s="183"/>
      <c r="AS33" s="183"/>
      <c r="AT33" s="183"/>
      <c r="AU33" s="183"/>
      <c r="AV33" s="183"/>
      <c r="AW33" s="183"/>
      <c r="AX33" s="183"/>
      <c r="AY33" s="183"/>
      <c r="AZ33" s="183"/>
      <c r="BA33" s="183"/>
      <c r="BB33" s="183"/>
      <c r="BC33" s="183"/>
      <c r="BD33" s="183"/>
      <c r="BE33" s="183"/>
      <c r="BF33" s="183"/>
      <c r="BG33" s="183"/>
      <c r="BH33" s="183"/>
      <c r="BI33" s="183"/>
      <c r="BJ33" s="183"/>
      <c r="BK33" s="183"/>
      <c r="BL33" s="183"/>
    </row>
    <row r="34" spans="1:79" ht="15.95" customHeight="1" x14ac:dyDescent="0.2">
      <c r="A34" s="188" t="s">
        <v>143</v>
      </c>
      <c r="B34" s="165"/>
      <c r="C34" s="165"/>
      <c r="D34" s="165"/>
      <c r="E34" s="165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5"/>
      <c r="AJ34" s="165"/>
      <c r="AK34" s="165"/>
      <c r="AL34" s="165"/>
      <c r="AM34" s="165"/>
      <c r="AN34" s="165"/>
      <c r="AO34" s="165"/>
      <c r="AP34" s="165"/>
      <c r="AQ34" s="165"/>
      <c r="AR34" s="165"/>
      <c r="AS34" s="165"/>
      <c r="AT34" s="165"/>
      <c r="AU34" s="165"/>
      <c r="AV34" s="165"/>
      <c r="AW34" s="165"/>
      <c r="AX34" s="165"/>
      <c r="AY34" s="165"/>
      <c r="AZ34" s="165"/>
      <c r="BA34" s="165"/>
      <c r="BB34" s="165"/>
      <c r="BC34" s="165"/>
      <c r="BD34" s="165"/>
      <c r="BE34" s="165"/>
      <c r="BF34" s="165"/>
      <c r="BG34" s="165"/>
      <c r="BH34" s="165"/>
      <c r="BI34" s="165"/>
      <c r="BJ34" s="165"/>
      <c r="BK34" s="165"/>
      <c r="BL34" s="165"/>
    </row>
    <row r="35" spans="1:79" ht="12.75" customHeight="1" x14ac:dyDescent="0.2">
      <c r="A35" s="85"/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</row>
    <row r="36" spans="1:79" ht="15.75" customHeight="1" x14ac:dyDescent="0.2">
      <c r="A36" s="183" t="s">
        <v>34</v>
      </c>
      <c r="B36" s="183"/>
      <c r="C36" s="183"/>
      <c r="D36" s="183"/>
      <c r="E36" s="183"/>
      <c r="F36" s="183"/>
      <c r="G36" s="183"/>
      <c r="H36" s="183"/>
      <c r="I36" s="183"/>
      <c r="J36" s="183"/>
      <c r="K36" s="183"/>
      <c r="L36" s="183"/>
      <c r="M36" s="183"/>
      <c r="N36" s="183"/>
      <c r="O36" s="183"/>
      <c r="P36" s="183"/>
      <c r="Q36" s="183"/>
      <c r="R36" s="183"/>
      <c r="S36" s="183"/>
      <c r="T36" s="183"/>
      <c r="U36" s="183"/>
      <c r="V36" s="183"/>
      <c r="W36" s="183"/>
      <c r="X36" s="183"/>
      <c r="Y36" s="183"/>
      <c r="Z36" s="183"/>
      <c r="AA36" s="183"/>
      <c r="AB36" s="183"/>
      <c r="AC36" s="183"/>
      <c r="AD36" s="183"/>
      <c r="AE36" s="183"/>
      <c r="AF36" s="183"/>
      <c r="AG36" s="183"/>
      <c r="AH36" s="183"/>
      <c r="AI36" s="183"/>
      <c r="AJ36" s="183"/>
      <c r="AK36" s="183"/>
      <c r="AL36" s="183"/>
      <c r="AM36" s="183"/>
      <c r="AN36" s="183"/>
      <c r="AO36" s="183"/>
      <c r="AP36" s="183"/>
      <c r="AQ36" s="183"/>
      <c r="AR36" s="183"/>
      <c r="AS36" s="183"/>
      <c r="AT36" s="183"/>
      <c r="AU36" s="183"/>
      <c r="AV36" s="183"/>
      <c r="AW36" s="183"/>
      <c r="AX36" s="183"/>
      <c r="AY36" s="183"/>
      <c r="AZ36" s="183"/>
      <c r="BA36" s="183"/>
      <c r="BB36" s="183"/>
      <c r="BC36" s="183"/>
      <c r="BD36" s="183"/>
      <c r="BE36" s="183"/>
      <c r="BF36" s="183"/>
      <c r="BG36" s="183"/>
      <c r="BH36" s="183"/>
      <c r="BI36" s="183"/>
      <c r="BJ36" s="183"/>
      <c r="BK36" s="183"/>
      <c r="BL36" s="183"/>
    </row>
    <row r="37" spans="1:79" ht="16.5" customHeight="1" x14ac:dyDescent="0.2">
      <c r="A37" s="189" t="s">
        <v>25</v>
      </c>
      <c r="B37" s="189"/>
      <c r="C37" s="189"/>
      <c r="D37" s="189"/>
      <c r="E37" s="189"/>
      <c r="F37" s="189"/>
      <c r="G37" s="190" t="s">
        <v>22</v>
      </c>
      <c r="H37" s="191"/>
      <c r="I37" s="191"/>
      <c r="J37" s="191"/>
      <c r="K37" s="191"/>
      <c r="L37" s="191"/>
      <c r="M37" s="191"/>
      <c r="N37" s="191"/>
      <c r="O37" s="191"/>
      <c r="P37" s="191"/>
      <c r="Q37" s="191"/>
      <c r="R37" s="191"/>
      <c r="S37" s="191"/>
      <c r="T37" s="191"/>
      <c r="U37" s="191"/>
      <c r="V37" s="191"/>
      <c r="W37" s="191"/>
      <c r="X37" s="191"/>
      <c r="Y37" s="191"/>
      <c r="Z37" s="191"/>
      <c r="AA37" s="191"/>
      <c r="AB37" s="191"/>
      <c r="AC37" s="191"/>
      <c r="AD37" s="191"/>
      <c r="AE37" s="191"/>
      <c r="AF37" s="191"/>
      <c r="AG37" s="191"/>
      <c r="AH37" s="191"/>
      <c r="AI37" s="191"/>
      <c r="AJ37" s="191"/>
      <c r="AK37" s="191"/>
      <c r="AL37" s="191"/>
      <c r="AM37" s="191"/>
      <c r="AN37" s="191"/>
      <c r="AO37" s="191"/>
      <c r="AP37" s="191"/>
      <c r="AQ37" s="191"/>
      <c r="AR37" s="191"/>
      <c r="AS37" s="191"/>
      <c r="AT37" s="191"/>
      <c r="AU37" s="191"/>
      <c r="AV37" s="191"/>
      <c r="AW37" s="191"/>
      <c r="AX37" s="191"/>
      <c r="AY37" s="191"/>
      <c r="AZ37" s="191"/>
      <c r="BA37" s="191"/>
      <c r="BB37" s="191"/>
      <c r="BC37" s="191"/>
      <c r="BD37" s="191"/>
      <c r="BE37" s="191"/>
      <c r="BF37" s="191"/>
      <c r="BG37" s="191"/>
      <c r="BH37" s="191"/>
      <c r="BI37" s="191"/>
      <c r="BJ37" s="191"/>
      <c r="BK37" s="191"/>
      <c r="BL37" s="192"/>
    </row>
    <row r="38" spans="1:79" ht="15.75" x14ac:dyDescent="0.2">
      <c r="A38" s="193">
        <v>1</v>
      </c>
      <c r="B38" s="193"/>
      <c r="C38" s="193"/>
      <c r="D38" s="193"/>
      <c r="E38" s="193"/>
      <c r="F38" s="193"/>
      <c r="G38" s="190">
        <v>2</v>
      </c>
      <c r="H38" s="191"/>
      <c r="I38" s="191"/>
      <c r="J38" s="191"/>
      <c r="K38" s="191"/>
      <c r="L38" s="191"/>
      <c r="M38" s="191"/>
      <c r="N38" s="191"/>
      <c r="O38" s="191"/>
      <c r="P38" s="191"/>
      <c r="Q38" s="191"/>
      <c r="R38" s="191"/>
      <c r="S38" s="191"/>
      <c r="T38" s="191"/>
      <c r="U38" s="191"/>
      <c r="V38" s="191"/>
      <c r="W38" s="191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  <c r="AI38" s="191"/>
      <c r="AJ38" s="191"/>
      <c r="AK38" s="191"/>
      <c r="AL38" s="191"/>
      <c r="AM38" s="191"/>
      <c r="AN38" s="191"/>
      <c r="AO38" s="191"/>
      <c r="AP38" s="191"/>
      <c r="AQ38" s="191"/>
      <c r="AR38" s="191"/>
      <c r="AS38" s="191"/>
      <c r="AT38" s="191"/>
      <c r="AU38" s="191"/>
      <c r="AV38" s="191"/>
      <c r="AW38" s="191"/>
      <c r="AX38" s="191"/>
      <c r="AY38" s="191"/>
      <c r="AZ38" s="191"/>
      <c r="BA38" s="191"/>
      <c r="BB38" s="191"/>
      <c r="BC38" s="191"/>
      <c r="BD38" s="191"/>
      <c r="BE38" s="191"/>
      <c r="BF38" s="191"/>
      <c r="BG38" s="191"/>
      <c r="BH38" s="191"/>
      <c r="BI38" s="191"/>
      <c r="BJ38" s="191"/>
      <c r="BK38" s="191"/>
      <c r="BL38" s="192"/>
    </row>
    <row r="39" spans="1:79" ht="12.75" customHeight="1" x14ac:dyDescent="0.2">
      <c r="A39" s="141">
        <v>1</v>
      </c>
      <c r="B39" s="141"/>
      <c r="C39" s="141"/>
      <c r="D39" s="141"/>
      <c r="E39" s="141"/>
      <c r="F39" s="141"/>
      <c r="G39" s="185" t="s">
        <v>398</v>
      </c>
      <c r="H39" s="186"/>
      <c r="I39" s="186"/>
      <c r="J39" s="186"/>
      <c r="K39" s="186"/>
      <c r="L39" s="186"/>
      <c r="M39" s="186"/>
      <c r="N39" s="186"/>
      <c r="O39" s="186"/>
      <c r="P39" s="186"/>
      <c r="Q39" s="186"/>
      <c r="R39" s="186"/>
      <c r="S39" s="186"/>
      <c r="T39" s="186"/>
      <c r="U39" s="186"/>
      <c r="V39" s="186"/>
      <c r="W39" s="186"/>
      <c r="X39" s="186"/>
      <c r="Y39" s="186"/>
      <c r="Z39" s="186"/>
      <c r="AA39" s="186"/>
      <c r="AB39" s="186"/>
      <c r="AC39" s="186"/>
      <c r="AD39" s="186"/>
      <c r="AE39" s="186"/>
      <c r="AF39" s="186"/>
      <c r="AG39" s="186"/>
      <c r="AH39" s="186"/>
      <c r="AI39" s="186"/>
      <c r="AJ39" s="186"/>
      <c r="AK39" s="186"/>
      <c r="AL39" s="186"/>
      <c r="AM39" s="186"/>
      <c r="AN39" s="186"/>
      <c r="AO39" s="186"/>
      <c r="AP39" s="186"/>
      <c r="AQ39" s="186"/>
      <c r="AR39" s="186"/>
      <c r="AS39" s="186"/>
      <c r="AT39" s="186"/>
      <c r="AU39" s="186"/>
      <c r="AV39" s="186"/>
      <c r="AW39" s="186"/>
      <c r="AX39" s="186"/>
      <c r="AY39" s="186"/>
      <c r="AZ39" s="186"/>
      <c r="BA39" s="186"/>
      <c r="BB39" s="186"/>
      <c r="BC39" s="186"/>
      <c r="BD39" s="186"/>
      <c r="BE39" s="186"/>
      <c r="BF39" s="186"/>
      <c r="BG39" s="186"/>
      <c r="BH39" s="186"/>
      <c r="BI39" s="186"/>
      <c r="BJ39" s="186"/>
      <c r="BK39" s="186"/>
      <c r="BL39" s="187"/>
      <c r="CA39" s="36" t="s">
        <v>11</v>
      </c>
    </row>
    <row r="40" spans="1:79" ht="12.75" customHeight="1" x14ac:dyDescent="0.2">
      <c r="A40" s="141">
        <v>2</v>
      </c>
      <c r="B40" s="141"/>
      <c r="C40" s="141"/>
      <c r="D40" s="141"/>
      <c r="E40" s="141"/>
      <c r="F40" s="141"/>
      <c r="G40" s="185" t="s">
        <v>481</v>
      </c>
      <c r="H40" s="186"/>
      <c r="I40" s="186"/>
      <c r="J40" s="186"/>
      <c r="K40" s="186"/>
      <c r="L40" s="186"/>
      <c r="M40" s="186"/>
      <c r="N40" s="186"/>
      <c r="O40" s="186"/>
      <c r="P40" s="186"/>
      <c r="Q40" s="186"/>
      <c r="R40" s="186"/>
      <c r="S40" s="186"/>
      <c r="T40" s="186"/>
      <c r="U40" s="186"/>
      <c r="V40" s="186"/>
      <c r="W40" s="186"/>
      <c r="X40" s="186"/>
      <c r="Y40" s="186"/>
      <c r="Z40" s="186"/>
      <c r="AA40" s="186"/>
      <c r="AB40" s="186"/>
      <c r="AC40" s="186"/>
      <c r="AD40" s="186"/>
      <c r="AE40" s="186"/>
      <c r="AF40" s="186"/>
      <c r="AG40" s="186"/>
      <c r="AH40" s="186"/>
      <c r="AI40" s="186"/>
      <c r="AJ40" s="186"/>
      <c r="AK40" s="186"/>
      <c r="AL40" s="186"/>
      <c r="AM40" s="186"/>
      <c r="AN40" s="186"/>
      <c r="AO40" s="186"/>
      <c r="AP40" s="186"/>
      <c r="AQ40" s="186"/>
      <c r="AR40" s="186"/>
      <c r="AS40" s="186"/>
      <c r="AT40" s="186"/>
      <c r="AU40" s="186"/>
      <c r="AV40" s="186"/>
      <c r="AW40" s="186"/>
      <c r="AX40" s="186"/>
      <c r="AY40" s="186"/>
      <c r="AZ40" s="186"/>
      <c r="BA40" s="186"/>
      <c r="BB40" s="186"/>
      <c r="BC40" s="186"/>
      <c r="BD40" s="186"/>
      <c r="BE40" s="186"/>
      <c r="BF40" s="186"/>
      <c r="BG40" s="186"/>
      <c r="BH40" s="186"/>
      <c r="BI40" s="186"/>
      <c r="BJ40" s="186"/>
      <c r="BK40" s="186"/>
      <c r="BL40" s="187"/>
    </row>
    <row r="41" spans="1:79" x14ac:dyDescent="0.2">
      <c r="A41" s="69"/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0"/>
      <c r="BH41" s="70"/>
      <c r="BI41" s="70"/>
      <c r="BJ41" s="70"/>
      <c r="BK41" s="70"/>
      <c r="BL41" s="70"/>
    </row>
    <row r="42" spans="1:79" ht="15.75" customHeight="1" x14ac:dyDescent="0.2">
      <c r="A42" s="183" t="s">
        <v>36</v>
      </c>
      <c r="B42" s="183"/>
      <c r="C42" s="183"/>
      <c r="D42" s="183"/>
      <c r="E42" s="183"/>
      <c r="F42" s="183"/>
      <c r="G42" s="183"/>
      <c r="H42" s="183"/>
      <c r="I42" s="183"/>
      <c r="J42" s="183"/>
      <c r="K42" s="183"/>
      <c r="L42" s="183"/>
      <c r="M42" s="183"/>
      <c r="N42" s="183"/>
      <c r="O42" s="183"/>
      <c r="P42" s="183"/>
      <c r="Q42" s="183"/>
      <c r="R42" s="183"/>
      <c r="S42" s="183"/>
      <c r="T42" s="183"/>
      <c r="U42" s="183"/>
      <c r="V42" s="183"/>
      <c r="W42" s="183"/>
      <c r="X42" s="183"/>
      <c r="Y42" s="183"/>
      <c r="Z42" s="183"/>
      <c r="AA42" s="183"/>
      <c r="AB42" s="183"/>
      <c r="AC42" s="183"/>
      <c r="AD42" s="183"/>
      <c r="AE42" s="183"/>
      <c r="AF42" s="183"/>
      <c r="AG42" s="183"/>
      <c r="AH42" s="183"/>
      <c r="AI42" s="183"/>
      <c r="AJ42" s="183"/>
      <c r="AK42" s="183"/>
      <c r="AL42" s="183"/>
      <c r="AM42" s="183"/>
      <c r="AN42" s="183"/>
      <c r="AO42" s="183"/>
      <c r="AP42" s="183"/>
      <c r="AQ42" s="183"/>
      <c r="AR42" s="183"/>
      <c r="AS42" s="183"/>
      <c r="AT42" s="183"/>
      <c r="AU42" s="183"/>
      <c r="AV42" s="183"/>
      <c r="AW42" s="183"/>
      <c r="AX42" s="183"/>
      <c r="AY42" s="183"/>
      <c r="AZ42" s="183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6"/>
    </row>
    <row r="43" spans="1:79" ht="15.95" customHeight="1" x14ac:dyDescent="0.2">
      <c r="A43" s="193" t="s">
        <v>25</v>
      </c>
      <c r="B43" s="193"/>
      <c r="C43" s="193"/>
      <c r="D43" s="195" t="s">
        <v>23</v>
      </c>
      <c r="E43" s="196"/>
      <c r="F43" s="196"/>
      <c r="G43" s="196"/>
      <c r="H43" s="196"/>
      <c r="I43" s="196"/>
      <c r="J43" s="196"/>
      <c r="K43" s="196"/>
      <c r="L43" s="196"/>
      <c r="M43" s="196"/>
      <c r="N43" s="196"/>
      <c r="O43" s="196"/>
      <c r="P43" s="196"/>
      <c r="Q43" s="196"/>
      <c r="R43" s="196"/>
      <c r="S43" s="196"/>
      <c r="T43" s="196"/>
      <c r="U43" s="196"/>
      <c r="V43" s="196"/>
      <c r="W43" s="196"/>
      <c r="X43" s="196"/>
      <c r="Y43" s="196"/>
      <c r="Z43" s="196"/>
      <c r="AA43" s="196"/>
      <c r="AB43" s="197"/>
      <c r="AC43" s="193" t="s">
        <v>26</v>
      </c>
      <c r="AD43" s="193"/>
      <c r="AE43" s="193"/>
      <c r="AF43" s="193"/>
      <c r="AG43" s="193"/>
      <c r="AH43" s="193"/>
      <c r="AI43" s="193"/>
      <c r="AJ43" s="193"/>
      <c r="AK43" s="193" t="s">
        <v>27</v>
      </c>
      <c r="AL43" s="193"/>
      <c r="AM43" s="193"/>
      <c r="AN43" s="193"/>
      <c r="AO43" s="193"/>
      <c r="AP43" s="193"/>
      <c r="AQ43" s="193"/>
      <c r="AR43" s="193"/>
      <c r="AS43" s="193" t="s">
        <v>24</v>
      </c>
      <c r="AT43" s="193"/>
      <c r="AU43" s="193"/>
      <c r="AV43" s="193"/>
      <c r="AW43" s="193"/>
      <c r="AX43" s="193"/>
      <c r="AY43" s="193"/>
      <c r="AZ43" s="193"/>
      <c r="BA43" s="60"/>
      <c r="BB43" s="60"/>
      <c r="BC43" s="60"/>
      <c r="BD43" s="60"/>
      <c r="BE43" s="60"/>
      <c r="BF43" s="60"/>
      <c r="BG43" s="60"/>
      <c r="BH43" s="60"/>
    </row>
    <row r="44" spans="1:79" ht="11.25" customHeight="1" x14ac:dyDescent="0.2">
      <c r="A44" s="193"/>
      <c r="B44" s="193"/>
      <c r="C44" s="193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200"/>
      <c r="AC44" s="193"/>
      <c r="AD44" s="193"/>
      <c r="AE44" s="193"/>
      <c r="AF44" s="193"/>
      <c r="AG44" s="193"/>
      <c r="AH44" s="193"/>
      <c r="AI44" s="193"/>
      <c r="AJ44" s="193"/>
      <c r="AK44" s="193"/>
      <c r="AL44" s="193"/>
      <c r="AM44" s="193"/>
      <c r="AN44" s="193"/>
      <c r="AO44" s="193"/>
      <c r="AP44" s="193"/>
      <c r="AQ44" s="193"/>
      <c r="AR44" s="193"/>
      <c r="AS44" s="193"/>
      <c r="AT44" s="193"/>
      <c r="AU44" s="193"/>
      <c r="AV44" s="193"/>
      <c r="AW44" s="193"/>
      <c r="AX44" s="193"/>
      <c r="AY44" s="193"/>
      <c r="AZ44" s="193"/>
      <c r="BA44" s="60"/>
      <c r="BB44" s="60"/>
      <c r="BC44" s="60"/>
      <c r="BD44" s="60"/>
      <c r="BE44" s="60"/>
      <c r="BF44" s="60"/>
      <c r="BG44" s="60"/>
      <c r="BH44" s="60"/>
    </row>
    <row r="45" spans="1:79" ht="15.75" x14ac:dyDescent="0.2">
      <c r="A45" s="193">
        <v>1</v>
      </c>
      <c r="B45" s="193"/>
      <c r="C45" s="193"/>
      <c r="D45" s="201">
        <v>2</v>
      </c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3"/>
      <c r="AC45" s="193">
        <v>3</v>
      </c>
      <c r="AD45" s="193"/>
      <c r="AE45" s="193"/>
      <c r="AF45" s="193"/>
      <c r="AG45" s="193"/>
      <c r="AH45" s="193"/>
      <c r="AI45" s="193"/>
      <c r="AJ45" s="193"/>
      <c r="AK45" s="193">
        <v>4</v>
      </c>
      <c r="AL45" s="193"/>
      <c r="AM45" s="193"/>
      <c r="AN45" s="193"/>
      <c r="AO45" s="193"/>
      <c r="AP45" s="193"/>
      <c r="AQ45" s="193"/>
      <c r="AR45" s="193"/>
      <c r="AS45" s="193">
        <v>5</v>
      </c>
      <c r="AT45" s="193"/>
      <c r="AU45" s="193"/>
      <c r="AV45" s="193"/>
      <c r="AW45" s="193"/>
      <c r="AX45" s="193"/>
      <c r="AY45" s="193"/>
      <c r="AZ45" s="193"/>
      <c r="BA45" s="60"/>
      <c r="BB45" s="60"/>
      <c r="BC45" s="60"/>
      <c r="BD45" s="60"/>
      <c r="BE45" s="60"/>
      <c r="BF45" s="60"/>
      <c r="BG45" s="60"/>
      <c r="BH45" s="60"/>
    </row>
    <row r="46" spans="1:79" ht="31.5" customHeight="1" x14ac:dyDescent="0.2">
      <c r="A46" s="141">
        <v>1</v>
      </c>
      <c r="B46" s="141"/>
      <c r="C46" s="141"/>
      <c r="D46" s="185" t="s">
        <v>399</v>
      </c>
      <c r="E46" s="186"/>
      <c r="F46" s="186"/>
      <c r="G46" s="186"/>
      <c r="H46" s="186"/>
      <c r="I46" s="186"/>
      <c r="J46" s="186"/>
      <c r="K46" s="186"/>
      <c r="L46" s="186"/>
      <c r="M46" s="186"/>
      <c r="N46" s="186"/>
      <c r="O46" s="186"/>
      <c r="P46" s="186"/>
      <c r="Q46" s="186"/>
      <c r="R46" s="186"/>
      <c r="S46" s="186"/>
      <c r="T46" s="186"/>
      <c r="U46" s="186"/>
      <c r="V46" s="186"/>
      <c r="W46" s="186"/>
      <c r="X46" s="186"/>
      <c r="Y46" s="186"/>
      <c r="Z46" s="186"/>
      <c r="AA46" s="186"/>
      <c r="AB46" s="187"/>
      <c r="AC46" s="160">
        <f>54920409+11064473-8281000</f>
        <v>57703882</v>
      </c>
      <c r="AD46" s="160"/>
      <c r="AE46" s="160"/>
      <c r="AF46" s="160"/>
      <c r="AG46" s="160"/>
      <c r="AH46" s="160"/>
      <c r="AI46" s="160"/>
      <c r="AJ46" s="160"/>
      <c r="AK46" s="160">
        <f>14128+1729</f>
        <v>15857</v>
      </c>
      <c r="AL46" s="160"/>
      <c r="AM46" s="160"/>
      <c r="AN46" s="160"/>
      <c r="AO46" s="160"/>
      <c r="AP46" s="160"/>
      <c r="AQ46" s="160"/>
      <c r="AR46" s="160"/>
      <c r="AS46" s="160">
        <f>AC46+AK46</f>
        <v>57719739</v>
      </c>
      <c r="AT46" s="160"/>
      <c r="AU46" s="160"/>
      <c r="AV46" s="160"/>
      <c r="AW46" s="160"/>
      <c r="AX46" s="160"/>
      <c r="AY46" s="160"/>
      <c r="AZ46" s="160"/>
      <c r="BA46" s="62"/>
      <c r="BB46" s="62"/>
      <c r="BC46" s="62"/>
      <c r="BD46" s="62"/>
      <c r="BE46" s="62"/>
      <c r="BF46" s="62"/>
      <c r="BG46" s="62"/>
      <c r="BH46" s="62"/>
      <c r="CA46" s="36" t="s">
        <v>12</v>
      </c>
    </row>
    <row r="47" spans="1:79" ht="12.75" customHeight="1" x14ac:dyDescent="0.2">
      <c r="A47" s="141">
        <v>2</v>
      </c>
      <c r="B47" s="141"/>
      <c r="C47" s="141"/>
      <c r="D47" s="185" t="s">
        <v>400</v>
      </c>
      <c r="E47" s="186"/>
      <c r="F47" s="186"/>
      <c r="G47" s="186"/>
      <c r="H47" s="186"/>
      <c r="I47" s="186"/>
      <c r="J47" s="186"/>
      <c r="K47" s="186"/>
      <c r="L47" s="186"/>
      <c r="M47" s="186"/>
      <c r="N47" s="186"/>
      <c r="O47" s="186"/>
      <c r="P47" s="186"/>
      <c r="Q47" s="186"/>
      <c r="R47" s="186"/>
      <c r="S47" s="186"/>
      <c r="T47" s="186"/>
      <c r="U47" s="186"/>
      <c r="V47" s="186"/>
      <c r="W47" s="186"/>
      <c r="X47" s="186"/>
      <c r="Y47" s="186"/>
      <c r="Z47" s="186"/>
      <c r="AA47" s="186"/>
      <c r="AB47" s="187"/>
      <c r="AC47" s="160">
        <v>8092335</v>
      </c>
      <c r="AD47" s="160"/>
      <c r="AE47" s="160"/>
      <c r="AF47" s="160"/>
      <c r="AG47" s="160"/>
      <c r="AH47" s="160"/>
      <c r="AI47" s="160"/>
      <c r="AJ47" s="160"/>
      <c r="AK47" s="160">
        <f>1134132+3934</f>
        <v>1138066</v>
      </c>
      <c r="AL47" s="160"/>
      <c r="AM47" s="160"/>
      <c r="AN47" s="160"/>
      <c r="AO47" s="160"/>
      <c r="AP47" s="160"/>
      <c r="AQ47" s="160"/>
      <c r="AR47" s="160"/>
      <c r="AS47" s="160">
        <f>AC47+AK47</f>
        <v>9230401</v>
      </c>
      <c r="AT47" s="160"/>
      <c r="AU47" s="160"/>
      <c r="AV47" s="160"/>
      <c r="AW47" s="160"/>
      <c r="AX47" s="160"/>
      <c r="AY47" s="160"/>
      <c r="AZ47" s="160"/>
      <c r="BA47" s="62"/>
      <c r="BB47" s="62"/>
      <c r="BC47" s="62"/>
      <c r="BD47" s="62"/>
      <c r="BE47" s="62"/>
      <c r="BF47" s="62"/>
      <c r="BG47" s="62"/>
      <c r="BH47" s="62"/>
    </row>
    <row r="48" spans="1:79" ht="17.25" customHeight="1" x14ac:dyDescent="0.2">
      <c r="A48" s="141">
        <v>3</v>
      </c>
      <c r="B48" s="141"/>
      <c r="C48" s="141"/>
      <c r="D48" s="185" t="s">
        <v>401</v>
      </c>
      <c r="E48" s="186"/>
      <c r="F48" s="186"/>
      <c r="G48" s="186"/>
      <c r="H48" s="186"/>
      <c r="I48" s="186"/>
      <c r="J48" s="186"/>
      <c r="K48" s="186"/>
      <c r="L48" s="186"/>
      <c r="M48" s="186"/>
      <c r="N48" s="186"/>
      <c r="O48" s="186"/>
      <c r="P48" s="186"/>
      <c r="Q48" s="186"/>
      <c r="R48" s="186"/>
      <c r="S48" s="186"/>
      <c r="T48" s="186"/>
      <c r="U48" s="186"/>
      <c r="V48" s="186"/>
      <c r="W48" s="186"/>
      <c r="X48" s="186"/>
      <c r="Y48" s="186"/>
      <c r="Z48" s="186"/>
      <c r="AA48" s="186"/>
      <c r="AB48" s="187"/>
      <c r="AC48" s="160">
        <v>128829</v>
      </c>
      <c r="AD48" s="160"/>
      <c r="AE48" s="160"/>
      <c r="AF48" s="160"/>
      <c r="AG48" s="160"/>
      <c r="AH48" s="160"/>
      <c r="AI48" s="160"/>
      <c r="AJ48" s="160"/>
      <c r="AK48" s="160">
        <v>0</v>
      </c>
      <c r="AL48" s="160"/>
      <c r="AM48" s="160"/>
      <c r="AN48" s="160"/>
      <c r="AO48" s="160"/>
      <c r="AP48" s="160"/>
      <c r="AQ48" s="160"/>
      <c r="AR48" s="160"/>
      <c r="AS48" s="160">
        <f t="shared" ref="AS48:AS50" si="0">AC48+AK48</f>
        <v>128829</v>
      </c>
      <c r="AT48" s="160"/>
      <c r="AU48" s="160"/>
      <c r="AV48" s="160"/>
      <c r="AW48" s="160"/>
      <c r="AX48" s="160"/>
      <c r="AY48" s="160"/>
      <c r="AZ48" s="160"/>
      <c r="BA48" s="62"/>
      <c r="BB48" s="62"/>
      <c r="BC48" s="62"/>
      <c r="BD48" s="62"/>
      <c r="BE48" s="62"/>
      <c r="BF48" s="62"/>
      <c r="BG48" s="62"/>
      <c r="BH48" s="62"/>
    </row>
    <row r="49" spans="1:79" ht="25.5" customHeight="1" x14ac:dyDescent="0.2">
      <c r="A49" s="141">
        <v>4</v>
      </c>
      <c r="B49" s="141"/>
      <c r="C49" s="141"/>
      <c r="D49" s="185" t="s">
        <v>402</v>
      </c>
      <c r="E49" s="186"/>
      <c r="F49" s="186"/>
      <c r="G49" s="186"/>
      <c r="H49" s="186"/>
      <c r="I49" s="186"/>
      <c r="J49" s="186"/>
      <c r="K49" s="186"/>
      <c r="L49" s="186"/>
      <c r="M49" s="186"/>
      <c r="N49" s="186"/>
      <c r="O49" s="186"/>
      <c r="P49" s="186"/>
      <c r="Q49" s="186"/>
      <c r="R49" s="186"/>
      <c r="S49" s="186"/>
      <c r="T49" s="186"/>
      <c r="U49" s="186"/>
      <c r="V49" s="186"/>
      <c r="W49" s="186"/>
      <c r="X49" s="186"/>
      <c r="Y49" s="186"/>
      <c r="Z49" s="186"/>
      <c r="AA49" s="186"/>
      <c r="AB49" s="187"/>
      <c r="AC49" s="160">
        <v>6346342</v>
      </c>
      <c r="AD49" s="160"/>
      <c r="AE49" s="160"/>
      <c r="AF49" s="160"/>
      <c r="AG49" s="160"/>
      <c r="AH49" s="160"/>
      <c r="AI49" s="160"/>
      <c r="AJ49" s="160"/>
      <c r="AK49" s="160">
        <v>0</v>
      </c>
      <c r="AL49" s="160"/>
      <c r="AM49" s="160"/>
      <c r="AN49" s="160"/>
      <c r="AO49" s="160"/>
      <c r="AP49" s="160"/>
      <c r="AQ49" s="160"/>
      <c r="AR49" s="160"/>
      <c r="AS49" s="160">
        <f t="shared" si="0"/>
        <v>6346342</v>
      </c>
      <c r="AT49" s="160"/>
      <c r="AU49" s="160"/>
      <c r="AV49" s="160"/>
      <c r="AW49" s="160"/>
      <c r="AX49" s="160"/>
      <c r="AY49" s="160"/>
      <c r="AZ49" s="160"/>
      <c r="BA49" s="62"/>
      <c r="BB49" s="62"/>
      <c r="BC49" s="62"/>
      <c r="BD49" s="62"/>
      <c r="BE49" s="62"/>
      <c r="BF49" s="62"/>
      <c r="BG49" s="62"/>
      <c r="BH49" s="62"/>
    </row>
    <row r="50" spans="1:79" ht="12.75" customHeight="1" x14ac:dyDescent="0.2">
      <c r="A50" s="141">
        <v>5</v>
      </c>
      <c r="B50" s="141"/>
      <c r="C50" s="141"/>
      <c r="D50" s="185" t="s">
        <v>403</v>
      </c>
      <c r="E50" s="186"/>
      <c r="F50" s="186"/>
      <c r="G50" s="186"/>
      <c r="H50" s="186"/>
      <c r="I50" s="186"/>
      <c r="J50" s="186"/>
      <c r="K50" s="186"/>
      <c r="L50" s="186"/>
      <c r="M50" s="186"/>
      <c r="N50" s="186"/>
      <c r="O50" s="186"/>
      <c r="P50" s="186"/>
      <c r="Q50" s="186"/>
      <c r="R50" s="186"/>
      <c r="S50" s="186"/>
      <c r="T50" s="186"/>
      <c r="U50" s="186"/>
      <c r="V50" s="186"/>
      <c r="W50" s="186"/>
      <c r="X50" s="186"/>
      <c r="Y50" s="186"/>
      <c r="Z50" s="186"/>
      <c r="AA50" s="186"/>
      <c r="AB50" s="187"/>
      <c r="AC50" s="160">
        <v>6818906</v>
      </c>
      <c r="AD50" s="160"/>
      <c r="AE50" s="160"/>
      <c r="AF50" s="160"/>
      <c r="AG50" s="160"/>
      <c r="AH50" s="160"/>
      <c r="AI50" s="160"/>
      <c r="AJ50" s="160"/>
      <c r="AK50" s="160">
        <v>0</v>
      </c>
      <c r="AL50" s="160"/>
      <c r="AM50" s="160"/>
      <c r="AN50" s="160"/>
      <c r="AO50" s="160"/>
      <c r="AP50" s="160"/>
      <c r="AQ50" s="160"/>
      <c r="AR50" s="160"/>
      <c r="AS50" s="160">
        <f t="shared" si="0"/>
        <v>6818906</v>
      </c>
      <c r="AT50" s="160"/>
      <c r="AU50" s="160"/>
      <c r="AV50" s="160"/>
      <c r="AW50" s="160"/>
      <c r="AX50" s="160"/>
      <c r="AY50" s="160"/>
      <c r="AZ50" s="160"/>
      <c r="BA50" s="62"/>
      <c r="BB50" s="62"/>
      <c r="BC50" s="62"/>
      <c r="BD50" s="62"/>
      <c r="BE50" s="62"/>
      <c r="BF50" s="62"/>
      <c r="BG50" s="62"/>
      <c r="BH50" s="62"/>
    </row>
    <row r="51" spans="1:79" ht="12.75" customHeight="1" x14ac:dyDescent="0.2">
      <c r="A51" s="141">
        <v>6</v>
      </c>
      <c r="B51" s="141"/>
      <c r="C51" s="141"/>
      <c r="D51" s="185" t="s">
        <v>482</v>
      </c>
      <c r="E51" s="186"/>
      <c r="F51" s="186"/>
      <c r="G51" s="186"/>
      <c r="H51" s="186"/>
      <c r="I51" s="186"/>
      <c r="J51" s="186"/>
      <c r="K51" s="186"/>
      <c r="L51" s="186"/>
      <c r="M51" s="186"/>
      <c r="N51" s="186"/>
      <c r="O51" s="186"/>
      <c r="P51" s="186"/>
      <c r="Q51" s="186"/>
      <c r="R51" s="186"/>
      <c r="S51" s="186"/>
      <c r="T51" s="186"/>
      <c r="U51" s="186"/>
      <c r="V51" s="186"/>
      <c r="W51" s="186"/>
      <c r="X51" s="186"/>
      <c r="Y51" s="186"/>
      <c r="Z51" s="186"/>
      <c r="AA51" s="186"/>
      <c r="AB51" s="187"/>
      <c r="AC51" s="160">
        <v>0</v>
      </c>
      <c r="AD51" s="160"/>
      <c r="AE51" s="160"/>
      <c r="AF51" s="160"/>
      <c r="AG51" s="160"/>
      <c r="AH51" s="160"/>
      <c r="AI51" s="160"/>
      <c r="AJ51" s="160"/>
      <c r="AK51" s="160">
        <f>8110+2502539+556035+21787</f>
        <v>3088471</v>
      </c>
      <c r="AL51" s="160"/>
      <c r="AM51" s="160"/>
      <c r="AN51" s="160"/>
      <c r="AO51" s="160"/>
      <c r="AP51" s="160"/>
      <c r="AQ51" s="160"/>
      <c r="AR51" s="160"/>
      <c r="AS51" s="160">
        <f t="shared" ref="AS51" si="1">AC51+AK51</f>
        <v>3088471</v>
      </c>
      <c r="AT51" s="160"/>
      <c r="AU51" s="160"/>
      <c r="AV51" s="160"/>
      <c r="AW51" s="160"/>
      <c r="AX51" s="160"/>
      <c r="AY51" s="160"/>
      <c r="AZ51" s="160"/>
      <c r="BA51" s="62"/>
      <c r="BB51" s="62"/>
      <c r="BC51" s="62"/>
      <c r="BD51" s="62"/>
      <c r="BE51" s="62"/>
      <c r="BF51" s="62"/>
      <c r="BG51" s="62"/>
      <c r="BH51" s="62"/>
    </row>
    <row r="52" spans="1:79" s="61" customFormat="1" x14ac:dyDescent="0.2">
      <c r="A52" s="204"/>
      <c r="B52" s="204"/>
      <c r="C52" s="204"/>
      <c r="D52" s="205" t="s">
        <v>59</v>
      </c>
      <c r="E52" s="206"/>
      <c r="F52" s="206"/>
      <c r="G52" s="206"/>
      <c r="H52" s="206"/>
      <c r="I52" s="206"/>
      <c r="J52" s="206"/>
      <c r="K52" s="206"/>
      <c r="L52" s="206"/>
      <c r="M52" s="206"/>
      <c r="N52" s="206"/>
      <c r="O52" s="206"/>
      <c r="P52" s="206"/>
      <c r="Q52" s="206"/>
      <c r="R52" s="206"/>
      <c r="S52" s="206"/>
      <c r="T52" s="206"/>
      <c r="U52" s="206"/>
      <c r="V52" s="206"/>
      <c r="W52" s="206"/>
      <c r="X52" s="206"/>
      <c r="Y52" s="206"/>
      <c r="Z52" s="206"/>
      <c r="AA52" s="206"/>
      <c r="AB52" s="207"/>
      <c r="AC52" s="161">
        <f>SUM(AC46:AJ51)</f>
        <v>79090294</v>
      </c>
      <c r="AD52" s="161"/>
      <c r="AE52" s="161"/>
      <c r="AF52" s="161"/>
      <c r="AG52" s="161"/>
      <c r="AH52" s="161"/>
      <c r="AI52" s="161"/>
      <c r="AJ52" s="161"/>
      <c r="AK52" s="161">
        <f>SUM(AK46:AR51)</f>
        <v>4242394</v>
      </c>
      <c r="AL52" s="161"/>
      <c r="AM52" s="161"/>
      <c r="AN52" s="161"/>
      <c r="AO52" s="161"/>
      <c r="AP52" s="161"/>
      <c r="AQ52" s="161"/>
      <c r="AR52" s="161"/>
      <c r="AS52" s="161">
        <f>AC52+AK52</f>
        <v>83332688</v>
      </c>
      <c r="AT52" s="161"/>
      <c r="AU52" s="161"/>
      <c r="AV52" s="161"/>
      <c r="AW52" s="161"/>
      <c r="AX52" s="161"/>
      <c r="AY52" s="161"/>
      <c r="AZ52" s="161"/>
      <c r="BA52" s="63"/>
      <c r="BB52" s="63"/>
      <c r="BC52" s="63"/>
      <c r="BD52" s="63"/>
      <c r="BE52" s="63"/>
      <c r="BF52" s="63"/>
      <c r="BG52" s="63"/>
      <c r="BH52" s="63"/>
    </row>
    <row r="54" spans="1:79" ht="15.75" customHeight="1" x14ac:dyDescent="0.2">
      <c r="A54" s="171" t="s">
        <v>37</v>
      </c>
      <c r="B54" s="171"/>
      <c r="C54" s="171"/>
      <c r="D54" s="171"/>
      <c r="E54" s="171"/>
      <c r="F54" s="171"/>
      <c r="G54" s="171"/>
      <c r="H54" s="171"/>
      <c r="I54" s="171"/>
      <c r="J54" s="171"/>
      <c r="K54" s="171"/>
      <c r="L54" s="171"/>
      <c r="M54" s="171"/>
      <c r="N54" s="171"/>
      <c r="O54" s="171"/>
      <c r="P54" s="171"/>
      <c r="Q54" s="171"/>
      <c r="R54" s="171"/>
      <c r="S54" s="171"/>
      <c r="T54" s="171"/>
      <c r="U54" s="171"/>
      <c r="V54" s="171"/>
      <c r="W54" s="171"/>
      <c r="X54" s="171"/>
      <c r="Y54" s="171"/>
      <c r="Z54" s="171"/>
      <c r="AA54" s="171"/>
      <c r="AB54" s="171"/>
      <c r="AC54" s="171"/>
      <c r="AD54" s="171"/>
      <c r="AE54" s="171"/>
      <c r="AF54" s="171"/>
      <c r="AG54" s="171"/>
      <c r="AH54" s="171"/>
      <c r="AI54" s="171"/>
      <c r="AJ54" s="171"/>
      <c r="AK54" s="171"/>
      <c r="AL54" s="171"/>
      <c r="AM54" s="171"/>
      <c r="AN54" s="171"/>
      <c r="AO54" s="171"/>
      <c r="AP54" s="171"/>
      <c r="AQ54" s="171"/>
      <c r="AR54" s="171"/>
      <c r="AS54" s="171"/>
      <c r="AT54" s="171"/>
      <c r="AU54" s="171"/>
      <c r="AV54" s="171"/>
      <c r="AW54" s="171"/>
      <c r="AX54" s="171"/>
      <c r="AY54" s="171"/>
      <c r="AZ54" s="171"/>
      <c r="BA54" s="171"/>
      <c r="BB54" s="171"/>
      <c r="BC54" s="171"/>
      <c r="BD54" s="171"/>
      <c r="BE54" s="171"/>
      <c r="BF54" s="171"/>
      <c r="BG54" s="171"/>
      <c r="BH54" s="171"/>
      <c r="BI54" s="171"/>
      <c r="BJ54" s="171"/>
      <c r="BK54" s="171"/>
      <c r="BL54" s="171"/>
    </row>
    <row r="55" spans="1:79" ht="15.95" customHeight="1" x14ac:dyDescent="0.2">
      <c r="A55" s="193" t="s">
        <v>25</v>
      </c>
      <c r="B55" s="193"/>
      <c r="C55" s="193"/>
      <c r="D55" s="195" t="s">
        <v>29</v>
      </c>
      <c r="E55" s="196"/>
      <c r="F55" s="196"/>
      <c r="G55" s="196"/>
      <c r="H55" s="196"/>
      <c r="I55" s="196"/>
      <c r="J55" s="196"/>
      <c r="K55" s="196"/>
      <c r="L55" s="196"/>
      <c r="M55" s="196"/>
      <c r="N55" s="196"/>
      <c r="O55" s="196"/>
      <c r="P55" s="196"/>
      <c r="Q55" s="196"/>
      <c r="R55" s="196"/>
      <c r="S55" s="196"/>
      <c r="T55" s="196"/>
      <c r="U55" s="196"/>
      <c r="V55" s="196"/>
      <c r="W55" s="196"/>
      <c r="X55" s="196"/>
      <c r="Y55" s="196"/>
      <c r="Z55" s="196"/>
      <c r="AA55" s="197"/>
      <c r="AB55" s="193" t="s">
        <v>26</v>
      </c>
      <c r="AC55" s="193"/>
      <c r="AD55" s="193"/>
      <c r="AE55" s="193"/>
      <c r="AF55" s="193"/>
      <c r="AG55" s="193"/>
      <c r="AH55" s="193"/>
      <c r="AI55" s="193"/>
      <c r="AJ55" s="193" t="s">
        <v>27</v>
      </c>
      <c r="AK55" s="193"/>
      <c r="AL55" s="193"/>
      <c r="AM55" s="193"/>
      <c r="AN55" s="193"/>
      <c r="AO55" s="193"/>
      <c r="AP55" s="193"/>
      <c r="AQ55" s="193"/>
      <c r="AR55" s="193" t="s">
        <v>24</v>
      </c>
      <c r="AS55" s="193"/>
      <c r="AT55" s="193"/>
      <c r="AU55" s="193"/>
      <c r="AV55" s="193"/>
      <c r="AW55" s="193"/>
      <c r="AX55" s="193"/>
      <c r="AY55" s="193"/>
    </row>
    <row r="56" spans="1:79" ht="12" customHeight="1" x14ac:dyDescent="0.2">
      <c r="A56" s="193"/>
      <c r="B56" s="193"/>
      <c r="C56" s="193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200"/>
      <c r="AB56" s="193"/>
      <c r="AC56" s="193"/>
      <c r="AD56" s="193"/>
      <c r="AE56" s="193"/>
      <c r="AF56" s="193"/>
      <c r="AG56" s="193"/>
      <c r="AH56" s="193"/>
      <c r="AI56" s="193"/>
      <c r="AJ56" s="193"/>
      <c r="AK56" s="193"/>
      <c r="AL56" s="193"/>
      <c r="AM56" s="193"/>
      <c r="AN56" s="193"/>
      <c r="AO56" s="193"/>
      <c r="AP56" s="193"/>
      <c r="AQ56" s="193"/>
      <c r="AR56" s="193"/>
      <c r="AS56" s="193"/>
      <c r="AT56" s="193"/>
      <c r="AU56" s="193"/>
      <c r="AV56" s="193"/>
      <c r="AW56" s="193"/>
      <c r="AX56" s="193"/>
      <c r="AY56" s="193"/>
    </row>
    <row r="57" spans="1:79" ht="12.75" customHeight="1" x14ac:dyDescent="0.2">
      <c r="A57" s="193">
        <v>1</v>
      </c>
      <c r="B57" s="193"/>
      <c r="C57" s="193"/>
      <c r="D57" s="201">
        <v>2</v>
      </c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3"/>
      <c r="AB57" s="193">
        <v>3</v>
      </c>
      <c r="AC57" s="193"/>
      <c r="AD57" s="193"/>
      <c r="AE57" s="193"/>
      <c r="AF57" s="193"/>
      <c r="AG57" s="193"/>
      <c r="AH57" s="193"/>
      <c r="AI57" s="193"/>
      <c r="AJ57" s="193">
        <v>4</v>
      </c>
      <c r="AK57" s="193"/>
      <c r="AL57" s="193"/>
      <c r="AM57" s="193"/>
      <c r="AN57" s="193"/>
      <c r="AO57" s="193"/>
      <c r="AP57" s="193"/>
      <c r="AQ57" s="193"/>
      <c r="AR57" s="193">
        <v>5</v>
      </c>
      <c r="AS57" s="193"/>
      <c r="AT57" s="193"/>
      <c r="AU57" s="193"/>
      <c r="AV57" s="193"/>
      <c r="AW57" s="193"/>
      <c r="AX57" s="193"/>
      <c r="AY57" s="193"/>
    </row>
    <row r="58" spans="1:79" s="61" customFormat="1" ht="12.75" customHeight="1" x14ac:dyDescent="0.2">
      <c r="A58" s="204"/>
      <c r="B58" s="204"/>
      <c r="C58" s="204"/>
      <c r="D58" s="205" t="s">
        <v>24</v>
      </c>
      <c r="E58" s="206"/>
      <c r="F58" s="206"/>
      <c r="G58" s="206"/>
      <c r="H58" s="206"/>
      <c r="I58" s="206"/>
      <c r="J58" s="206"/>
      <c r="K58" s="206"/>
      <c r="L58" s="206"/>
      <c r="M58" s="206"/>
      <c r="N58" s="206"/>
      <c r="O58" s="206"/>
      <c r="P58" s="206"/>
      <c r="Q58" s="206"/>
      <c r="R58" s="206"/>
      <c r="S58" s="206"/>
      <c r="T58" s="206"/>
      <c r="U58" s="206"/>
      <c r="V58" s="206"/>
      <c r="W58" s="206"/>
      <c r="X58" s="206"/>
      <c r="Y58" s="206"/>
      <c r="Z58" s="206"/>
      <c r="AA58" s="207"/>
      <c r="AB58" s="161">
        <v>0</v>
      </c>
      <c r="AC58" s="161"/>
      <c r="AD58" s="161"/>
      <c r="AE58" s="161"/>
      <c r="AF58" s="161"/>
      <c r="AG58" s="161"/>
      <c r="AH58" s="161"/>
      <c r="AI58" s="161"/>
      <c r="AJ58" s="161">
        <v>0</v>
      </c>
      <c r="AK58" s="161"/>
      <c r="AL58" s="161"/>
      <c r="AM58" s="161"/>
      <c r="AN58" s="161"/>
      <c r="AO58" s="161"/>
      <c r="AP58" s="161"/>
      <c r="AQ58" s="161"/>
      <c r="AR58" s="161">
        <f>AB58+AJ58</f>
        <v>0</v>
      </c>
      <c r="AS58" s="161"/>
      <c r="AT58" s="161"/>
      <c r="AU58" s="161"/>
      <c r="AV58" s="161"/>
      <c r="AW58" s="161"/>
      <c r="AX58" s="161"/>
      <c r="AY58" s="161"/>
    </row>
    <row r="60" spans="1:79" ht="15.75" customHeight="1" x14ac:dyDescent="0.2">
      <c r="A60" s="183" t="s">
        <v>38</v>
      </c>
      <c r="B60" s="183"/>
      <c r="C60" s="183"/>
      <c r="D60" s="183"/>
      <c r="E60" s="183"/>
      <c r="F60" s="183"/>
      <c r="G60" s="183"/>
      <c r="H60" s="183"/>
      <c r="I60" s="183"/>
      <c r="J60" s="183"/>
      <c r="K60" s="183"/>
      <c r="L60" s="183"/>
      <c r="M60" s="183"/>
      <c r="N60" s="183"/>
      <c r="O60" s="183"/>
      <c r="P60" s="183"/>
      <c r="Q60" s="183"/>
      <c r="R60" s="183"/>
      <c r="S60" s="183"/>
      <c r="T60" s="183"/>
      <c r="U60" s="183"/>
      <c r="V60" s="183"/>
      <c r="W60" s="183"/>
      <c r="X60" s="183"/>
      <c r="Y60" s="183"/>
      <c r="Z60" s="183"/>
      <c r="AA60" s="183"/>
      <c r="AB60" s="183"/>
      <c r="AC60" s="183"/>
      <c r="AD60" s="183"/>
      <c r="AE60" s="183"/>
      <c r="AF60" s="183"/>
      <c r="AG60" s="183"/>
      <c r="AH60" s="183"/>
      <c r="AI60" s="183"/>
      <c r="AJ60" s="183"/>
      <c r="AK60" s="183"/>
      <c r="AL60" s="183"/>
      <c r="AM60" s="183"/>
      <c r="AN60" s="183"/>
      <c r="AO60" s="183"/>
      <c r="AP60" s="183"/>
      <c r="AQ60" s="183"/>
      <c r="AR60" s="183"/>
      <c r="AS60" s="183"/>
      <c r="AT60" s="183"/>
      <c r="AU60" s="183"/>
      <c r="AV60" s="183"/>
      <c r="AW60" s="183"/>
      <c r="AX60" s="183"/>
      <c r="AY60" s="183"/>
      <c r="AZ60" s="183"/>
      <c r="BA60" s="183"/>
      <c r="BB60" s="183"/>
      <c r="BC60" s="183"/>
      <c r="BD60" s="183"/>
      <c r="BE60" s="183"/>
      <c r="BF60" s="183"/>
      <c r="BG60" s="183"/>
      <c r="BH60" s="183"/>
      <c r="BI60" s="183"/>
      <c r="BJ60" s="183"/>
      <c r="BK60" s="183"/>
      <c r="BL60" s="183"/>
    </row>
    <row r="61" spans="1:79" ht="24.75" customHeight="1" x14ac:dyDescent="0.2">
      <c r="A61" s="193" t="s">
        <v>25</v>
      </c>
      <c r="B61" s="193"/>
      <c r="C61" s="193"/>
      <c r="D61" s="193"/>
      <c r="E61" s="193"/>
      <c r="F61" s="193"/>
      <c r="G61" s="201" t="s">
        <v>39</v>
      </c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3"/>
      <c r="Z61" s="193" t="s">
        <v>2</v>
      </c>
      <c r="AA61" s="193"/>
      <c r="AB61" s="193"/>
      <c r="AC61" s="193"/>
      <c r="AD61" s="193"/>
      <c r="AE61" s="193" t="s">
        <v>1</v>
      </c>
      <c r="AF61" s="193"/>
      <c r="AG61" s="193"/>
      <c r="AH61" s="193"/>
      <c r="AI61" s="193"/>
      <c r="AJ61" s="193"/>
      <c r="AK61" s="193"/>
      <c r="AL61" s="193"/>
      <c r="AM61" s="193"/>
      <c r="AN61" s="193"/>
      <c r="AO61" s="201" t="s">
        <v>26</v>
      </c>
      <c r="AP61" s="202"/>
      <c r="AQ61" s="202"/>
      <c r="AR61" s="202"/>
      <c r="AS61" s="202"/>
      <c r="AT61" s="202"/>
      <c r="AU61" s="202"/>
      <c r="AV61" s="203"/>
      <c r="AW61" s="201" t="s">
        <v>27</v>
      </c>
      <c r="AX61" s="202"/>
      <c r="AY61" s="202"/>
      <c r="AZ61" s="202"/>
      <c r="BA61" s="202"/>
      <c r="BB61" s="202"/>
      <c r="BC61" s="202"/>
      <c r="BD61" s="203"/>
      <c r="BE61" s="201" t="s">
        <v>24</v>
      </c>
      <c r="BF61" s="202"/>
      <c r="BG61" s="202"/>
      <c r="BH61" s="202"/>
      <c r="BI61" s="202"/>
      <c r="BJ61" s="202"/>
      <c r="BK61" s="202"/>
      <c r="BL61" s="203"/>
    </row>
    <row r="62" spans="1:79" ht="15.75" customHeight="1" x14ac:dyDescent="0.2">
      <c r="A62" s="193">
        <v>1</v>
      </c>
      <c r="B62" s="193"/>
      <c r="C62" s="193"/>
      <c r="D62" s="193"/>
      <c r="E62" s="193"/>
      <c r="F62" s="193"/>
      <c r="G62" s="201">
        <v>2</v>
      </c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3"/>
      <c r="Z62" s="193">
        <v>3</v>
      </c>
      <c r="AA62" s="193"/>
      <c r="AB62" s="193"/>
      <c r="AC62" s="193"/>
      <c r="AD62" s="193"/>
      <c r="AE62" s="193">
        <v>4</v>
      </c>
      <c r="AF62" s="193"/>
      <c r="AG62" s="193"/>
      <c r="AH62" s="193"/>
      <c r="AI62" s="193"/>
      <c r="AJ62" s="193"/>
      <c r="AK62" s="193"/>
      <c r="AL62" s="193"/>
      <c r="AM62" s="193"/>
      <c r="AN62" s="193"/>
      <c r="AO62" s="193">
        <v>5</v>
      </c>
      <c r="AP62" s="193"/>
      <c r="AQ62" s="193"/>
      <c r="AR62" s="193"/>
      <c r="AS62" s="193"/>
      <c r="AT62" s="193"/>
      <c r="AU62" s="193"/>
      <c r="AV62" s="193"/>
      <c r="AW62" s="193">
        <v>6</v>
      </c>
      <c r="AX62" s="193"/>
      <c r="AY62" s="193"/>
      <c r="AZ62" s="193"/>
      <c r="BA62" s="193"/>
      <c r="BB62" s="193"/>
      <c r="BC62" s="193"/>
      <c r="BD62" s="193"/>
      <c r="BE62" s="193">
        <v>7</v>
      </c>
      <c r="BF62" s="193"/>
      <c r="BG62" s="193"/>
      <c r="BH62" s="193"/>
      <c r="BI62" s="193"/>
      <c r="BJ62" s="193"/>
      <c r="BK62" s="193"/>
      <c r="BL62" s="193"/>
    </row>
    <row r="63" spans="1:79" ht="15.75" customHeight="1" x14ac:dyDescent="0.2">
      <c r="A63" s="201" t="s">
        <v>398</v>
      </c>
      <c r="B63" s="202"/>
      <c r="C63" s="202"/>
      <c r="D63" s="202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3"/>
    </row>
    <row r="64" spans="1:79" s="61" customFormat="1" ht="12.75" customHeight="1" x14ac:dyDescent="0.2">
      <c r="A64" s="204">
        <v>1</v>
      </c>
      <c r="B64" s="204"/>
      <c r="C64" s="204"/>
      <c r="D64" s="204"/>
      <c r="E64" s="204"/>
      <c r="F64" s="204"/>
      <c r="G64" s="209" t="s">
        <v>60</v>
      </c>
      <c r="H64" s="210"/>
      <c r="I64" s="210"/>
      <c r="J64" s="210"/>
      <c r="K64" s="210"/>
      <c r="L64" s="210"/>
      <c r="M64" s="210"/>
      <c r="N64" s="210"/>
      <c r="O64" s="210"/>
      <c r="P64" s="210"/>
      <c r="Q64" s="210"/>
      <c r="R64" s="210"/>
      <c r="S64" s="210"/>
      <c r="T64" s="210"/>
      <c r="U64" s="210"/>
      <c r="V64" s="210"/>
      <c r="W64" s="210"/>
      <c r="X64" s="210"/>
      <c r="Y64" s="211"/>
      <c r="Z64" s="212"/>
      <c r="AA64" s="212"/>
      <c r="AB64" s="212"/>
      <c r="AC64" s="212"/>
      <c r="AD64" s="212"/>
      <c r="AE64" s="212"/>
      <c r="AF64" s="212"/>
      <c r="AG64" s="212"/>
      <c r="AH64" s="212"/>
      <c r="AI64" s="212"/>
      <c r="AJ64" s="212"/>
      <c r="AK64" s="212"/>
      <c r="AL64" s="212"/>
      <c r="AM64" s="212"/>
      <c r="AN64" s="209"/>
      <c r="AO64" s="161"/>
      <c r="AP64" s="161"/>
      <c r="AQ64" s="161"/>
      <c r="AR64" s="161"/>
      <c r="AS64" s="161"/>
      <c r="AT64" s="161"/>
      <c r="AU64" s="161"/>
      <c r="AV64" s="161"/>
      <c r="AW64" s="161"/>
      <c r="AX64" s="161"/>
      <c r="AY64" s="161"/>
      <c r="AZ64" s="161"/>
      <c r="BA64" s="161"/>
      <c r="BB64" s="161"/>
      <c r="BC64" s="161"/>
      <c r="BD64" s="161"/>
      <c r="BE64" s="161"/>
      <c r="BF64" s="161"/>
      <c r="BG64" s="161"/>
      <c r="BH64" s="161"/>
      <c r="BI64" s="161"/>
      <c r="BJ64" s="161"/>
      <c r="BK64" s="161"/>
      <c r="BL64" s="161"/>
      <c r="CA64" s="61" t="s">
        <v>16</v>
      </c>
    </row>
    <row r="65" spans="1:64" ht="12.75" customHeight="1" x14ac:dyDescent="0.2">
      <c r="A65" s="141"/>
      <c r="B65" s="141"/>
      <c r="C65" s="141"/>
      <c r="D65" s="141"/>
      <c r="E65" s="141"/>
      <c r="F65" s="141"/>
      <c r="G65" s="162" t="s">
        <v>66</v>
      </c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2"/>
      <c r="Z65" s="145" t="s">
        <v>67</v>
      </c>
      <c r="AA65" s="145"/>
      <c r="AB65" s="145"/>
      <c r="AC65" s="145"/>
      <c r="AD65" s="145"/>
      <c r="AE65" s="145" t="s">
        <v>68</v>
      </c>
      <c r="AF65" s="145"/>
      <c r="AG65" s="145"/>
      <c r="AH65" s="145"/>
      <c r="AI65" s="145"/>
      <c r="AJ65" s="145"/>
      <c r="AK65" s="145"/>
      <c r="AL65" s="145"/>
      <c r="AM65" s="145"/>
      <c r="AN65" s="162"/>
      <c r="AO65" s="160">
        <v>79090294</v>
      </c>
      <c r="AP65" s="160"/>
      <c r="AQ65" s="160"/>
      <c r="AR65" s="160"/>
      <c r="AS65" s="160"/>
      <c r="AT65" s="160"/>
      <c r="AU65" s="160"/>
      <c r="AV65" s="160"/>
      <c r="AW65" s="160">
        <v>1153923</v>
      </c>
      <c r="AX65" s="160"/>
      <c r="AY65" s="160"/>
      <c r="AZ65" s="160"/>
      <c r="BA65" s="160"/>
      <c r="BB65" s="160"/>
      <c r="BC65" s="160"/>
      <c r="BD65" s="160"/>
      <c r="BE65" s="160">
        <f t="shared" ref="BE65:BE92" si="2">AO65+AW65</f>
        <v>80244217</v>
      </c>
      <c r="BF65" s="160"/>
      <c r="BG65" s="160"/>
      <c r="BH65" s="160"/>
      <c r="BI65" s="160"/>
      <c r="BJ65" s="160"/>
      <c r="BK65" s="160"/>
      <c r="BL65" s="160"/>
    </row>
    <row r="66" spans="1:64" ht="12.75" customHeight="1" x14ac:dyDescent="0.2">
      <c r="A66" s="141"/>
      <c r="B66" s="141"/>
      <c r="C66" s="141"/>
      <c r="D66" s="141"/>
      <c r="E66" s="141"/>
      <c r="F66" s="141"/>
      <c r="G66" s="162" t="s">
        <v>406</v>
      </c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2"/>
      <c r="Z66" s="145" t="s">
        <v>67</v>
      </c>
      <c r="AA66" s="145"/>
      <c r="AB66" s="145"/>
      <c r="AC66" s="145"/>
      <c r="AD66" s="145"/>
      <c r="AE66" s="145" t="s">
        <v>68</v>
      </c>
      <c r="AF66" s="145"/>
      <c r="AG66" s="145"/>
      <c r="AH66" s="145"/>
      <c r="AI66" s="145"/>
      <c r="AJ66" s="145"/>
      <c r="AK66" s="145"/>
      <c r="AL66" s="145"/>
      <c r="AM66" s="145"/>
      <c r="AN66" s="162"/>
      <c r="AO66" s="160">
        <v>6818906</v>
      </c>
      <c r="AP66" s="160"/>
      <c r="AQ66" s="160"/>
      <c r="AR66" s="160"/>
      <c r="AS66" s="160"/>
      <c r="AT66" s="160"/>
      <c r="AU66" s="160"/>
      <c r="AV66" s="160"/>
      <c r="AW66" s="160">
        <v>0</v>
      </c>
      <c r="AX66" s="160"/>
      <c r="AY66" s="160"/>
      <c r="AZ66" s="160"/>
      <c r="BA66" s="160"/>
      <c r="BB66" s="160"/>
      <c r="BC66" s="160"/>
      <c r="BD66" s="160"/>
      <c r="BE66" s="160">
        <f t="shared" si="2"/>
        <v>6818906</v>
      </c>
      <c r="BF66" s="160"/>
      <c r="BG66" s="160"/>
      <c r="BH66" s="160"/>
      <c r="BI66" s="160"/>
      <c r="BJ66" s="160"/>
      <c r="BK66" s="160"/>
      <c r="BL66" s="160"/>
    </row>
    <row r="67" spans="1:64" ht="12.75" customHeight="1" x14ac:dyDescent="0.2">
      <c r="A67" s="141"/>
      <c r="B67" s="141"/>
      <c r="C67" s="141"/>
      <c r="D67" s="141"/>
      <c r="E67" s="141"/>
      <c r="F67" s="141"/>
      <c r="G67" s="162" t="s">
        <v>384</v>
      </c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2"/>
      <c r="Z67" s="145" t="s">
        <v>67</v>
      </c>
      <c r="AA67" s="145"/>
      <c r="AB67" s="145"/>
      <c r="AC67" s="145"/>
      <c r="AD67" s="145"/>
      <c r="AE67" s="145" t="s">
        <v>68</v>
      </c>
      <c r="AF67" s="145"/>
      <c r="AG67" s="145"/>
      <c r="AH67" s="145"/>
      <c r="AI67" s="145"/>
      <c r="AJ67" s="145"/>
      <c r="AK67" s="145"/>
      <c r="AL67" s="145"/>
      <c r="AM67" s="145"/>
      <c r="AN67" s="162"/>
      <c r="AO67" s="160">
        <v>8092335</v>
      </c>
      <c r="AP67" s="160"/>
      <c r="AQ67" s="160"/>
      <c r="AR67" s="160"/>
      <c r="AS67" s="160"/>
      <c r="AT67" s="160"/>
      <c r="AU67" s="160"/>
      <c r="AV67" s="160"/>
      <c r="AW67" s="160">
        <v>1138066</v>
      </c>
      <c r="AX67" s="160"/>
      <c r="AY67" s="160"/>
      <c r="AZ67" s="160"/>
      <c r="BA67" s="160"/>
      <c r="BB67" s="160"/>
      <c r="BC67" s="160"/>
      <c r="BD67" s="160"/>
      <c r="BE67" s="160">
        <f t="shared" si="2"/>
        <v>9230401</v>
      </c>
      <c r="BF67" s="160"/>
      <c r="BG67" s="160"/>
      <c r="BH67" s="160"/>
      <c r="BI67" s="160"/>
      <c r="BJ67" s="160"/>
      <c r="BK67" s="160"/>
      <c r="BL67" s="160"/>
    </row>
    <row r="68" spans="1:64" ht="12.75" customHeight="1" x14ac:dyDescent="0.2">
      <c r="A68" s="141"/>
      <c r="B68" s="141"/>
      <c r="C68" s="141"/>
      <c r="D68" s="141"/>
      <c r="E68" s="141"/>
      <c r="F68" s="141"/>
      <c r="G68" s="162" t="s">
        <v>407</v>
      </c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2"/>
      <c r="Z68" s="145" t="s">
        <v>67</v>
      </c>
      <c r="AA68" s="145"/>
      <c r="AB68" s="145"/>
      <c r="AC68" s="145"/>
      <c r="AD68" s="145"/>
      <c r="AE68" s="145" t="s">
        <v>68</v>
      </c>
      <c r="AF68" s="145"/>
      <c r="AG68" s="145"/>
      <c r="AH68" s="145"/>
      <c r="AI68" s="145"/>
      <c r="AJ68" s="145"/>
      <c r="AK68" s="145"/>
      <c r="AL68" s="145"/>
      <c r="AM68" s="145"/>
      <c r="AN68" s="162"/>
      <c r="AO68" s="160">
        <v>7803522</v>
      </c>
      <c r="AP68" s="160"/>
      <c r="AQ68" s="160"/>
      <c r="AR68" s="160"/>
      <c r="AS68" s="160"/>
      <c r="AT68" s="160"/>
      <c r="AU68" s="160"/>
      <c r="AV68" s="160"/>
      <c r="AW68" s="160">
        <f>994340+3934</f>
        <v>998274</v>
      </c>
      <c r="AX68" s="160"/>
      <c r="AY68" s="160"/>
      <c r="AZ68" s="160"/>
      <c r="BA68" s="160"/>
      <c r="BB68" s="160"/>
      <c r="BC68" s="160"/>
      <c r="BD68" s="160"/>
      <c r="BE68" s="160">
        <f t="shared" si="2"/>
        <v>8801796</v>
      </c>
      <c r="BF68" s="160"/>
      <c r="BG68" s="160"/>
      <c r="BH68" s="160"/>
      <c r="BI68" s="160"/>
      <c r="BJ68" s="160"/>
      <c r="BK68" s="160"/>
      <c r="BL68" s="160"/>
    </row>
    <row r="69" spans="1:64" ht="12.75" customHeight="1" x14ac:dyDescent="0.2">
      <c r="A69" s="141"/>
      <c r="B69" s="141"/>
      <c r="C69" s="141"/>
      <c r="D69" s="141"/>
      <c r="E69" s="141"/>
      <c r="F69" s="141"/>
      <c r="G69" s="162" t="s">
        <v>408</v>
      </c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2"/>
      <c r="Z69" s="145" t="s">
        <v>67</v>
      </c>
      <c r="AA69" s="145"/>
      <c r="AB69" s="145"/>
      <c r="AC69" s="145"/>
      <c r="AD69" s="145"/>
      <c r="AE69" s="145" t="s">
        <v>68</v>
      </c>
      <c r="AF69" s="145"/>
      <c r="AG69" s="145"/>
      <c r="AH69" s="145"/>
      <c r="AI69" s="145"/>
      <c r="AJ69" s="145"/>
      <c r="AK69" s="145"/>
      <c r="AL69" s="145"/>
      <c r="AM69" s="145"/>
      <c r="AN69" s="162"/>
      <c r="AO69" s="160">
        <v>288813</v>
      </c>
      <c r="AP69" s="160"/>
      <c r="AQ69" s="160"/>
      <c r="AR69" s="160"/>
      <c r="AS69" s="160"/>
      <c r="AT69" s="160"/>
      <c r="AU69" s="160"/>
      <c r="AV69" s="160"/>
      <c r="AW69" s="160">
        <v>139792</v>
      </c>
      <c r="AX69" s="160"/>
      <c r="AY69" s="160"/>
      <c r="AZ69" s="160"/>
      <c r="BA69" s="160"/>
      <c r="BB69" s="160"/>
      <c r="BC69" s="160"/>
      <c r="BD69" s="160"/>
      <c r="BE69" s="160">
        <f t="shared" si="2"/>
        <v>428605</v>
      </c>
      <c r="BF69" s="160"/>
      <c r="BG69" s="160"/>
      <c r="BH69" s="160"/>
      <c r="BI69" s="160"/>
      <c r="BJ69" s="160"/>
      <c r="BK69" s="160"/>
      <c r="BL69" s="160"/>
    </row>
    <row r="70" spans="1:64" ht="27" customHeight="1" x14ac:dyDescent="0.2">
      <c r="A70" s="141"/>
      <c r="B70" s="141"/>
      <c r="C70" s="141"/>
      <c r="D70" s="141"/>
      <c r="E70" s="141"/>
      <c r="F70" s="141"/>
      <c r="G70" s="162" t="s">
        <v>409</v>
      </c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2"/>
      <c r="Z70" s="145" t="s">
        <v>67</v>
      </c>
      <c r="AA70" s="145"/>
      <c r="AB70" s="145"/>
      <c r="AC70" s="145"/>
      <c r="AD70" s="145"/>
      <c r="AE70" s="145" t="s">
        <v>68</v>
      </c>
      <c r="AF70" s="145"/>
      <c r="AG70" s="145"/>
      <c r="AH70" s="145"/>
      <c r="AI70" s="145"/>
      <c r="AJ70" s="145"/>
      <c r="AK70" s="145"/>
      <c r="AL70" s="145"/>
      <c r="AM70" s="145"/>
      <c r="AN70" s="162"/>
      <c r="AO70" s="160">
        <v>57703882</v>
      </c>
      <c r="AP70" s="160"/>
      <c r="AQ70" s="160"/>
      <c r="AR70" s="160"/>
      <c r="AS70" s="160"/>
      <c r="AT70" s="160"/>
      <c r="AU70" s="160"/>
      <c r="AV70" s="160"/>
      <c r="AW70" s="160">
        <v>15857</v>
      </c>
      <c r="AX70" s="160"/>
      <c r="AY70" s="160"/>
      <c r="AZ70" s="160"/>
      <c r="BA70" s="160"/>
      <c r="BB70" s="160"/>
      <c r="BC70" s="160"/>
      <c r="BD70" s="160"/>
      <c r="BE70" s="160">
        <f t="shared" si="2"/>
        <v>57719739</v>
      </c>
      <c r="BF70" s="160"/>
      <c r="BG70" s="160"/>
      <c r="BH70" s="160"/>
      <c r="BI70" s="160"/>
      <c r="BJ70" s="160"/>
      <c r="BK70" s="160"/>
      <c r="BL70" s="160"/>
    </row>
    <row r="71" spans="1:64" ht="30" customHeight="1" x14ac:dyDescent="0.2">
      <c r="A71" s="141"/>
      <c r="B71" s="141"/>
      <c r="C71" s="141"/>
      <c r="D71" s="141"/>
      <c r="E71" s="141"/>
      <c r="F71" s="141"/>
      <c r="G71" s="162" t="s">
        <v>410</v>
      </c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2"/>
      <c r="Z71" s="145" t="s">
        <v>67</v>
      </c>
      <c r="AA71" s="145"/>
      <c r="AB71" s="145"/>
      <c r="AC71" s="145"/>
      <c r="AD71" s="145"/>
      <c r="AE71" s="145" t="s">
        <v>68</v>
      </c>
      <c r="AF71" s="145"/>
      <c r="AG71" s="145"/>
      <c r="AH71" s="145"/>
      <c r="AI71" s="145"/>
      <c r="AJ71" s="145"/>
      <c r="AK71" s="145"/>
      <c r="AL71" s="145"/>
      <c r="AM71" s="145"/>
      <c r="AN71" s="162"/>
      <c r="AO71" s="160">
        <v>6346342</v>
      </c>
      <c r="AP71" s="160"/>
      <c r="AQ71" s="160"/>
      <c r="AR71" s="160"/>
      <c r="AS71" s="160"/>
      <c r="AT71" s="160"/>
      <c r="AU71" s="160"/>
      <c r="AV71" s="160"/>
      <c r="AW71" s="160">
        <v>0</v>
      </c>
      <c r="AX71" s="160"/>
      <c r="AY71" s="160"/>
      <c r="AZ71" s="160"/>
      <c r="BA71" s="160"/>
      <c r="BB71" s="160"/>
      <c r="BC71" s="160"/>
      <c r="BD71" s="160"/>
      <c r="BE71" s="160">
        <f t="shared" si="2"/>
        <v>6346342</v>
      </c>
      <c r="BF71" s="160"/>
      <c r="BG71" s="160"/>
      <c r="BH71" s="160"/>
      <c r="BI71" s="160"/>
      <c r="BJ71" s="160"/>
      <c r="BK71" s="160"/>
      <c r="BL71" s="160"/>
    </row>
    <row r="72" spans="1:64" ht="12.75" customHeight="1" x14ac:dyDescent="0.2">
      <c r="A72" s="141"/>
      <c r="B72" s="141"/>
      <c r="C72" s="141"/>
      <c r="D72" s="141"/>
      <c r="E72" s="141"/>
      <c r="F72" s="141"/>
      <c r="G72" s="162" t="s">
        <v>125</v>
      </c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2"/>
      <c r="Z72" s="145" t="s">
        <v>63</v>
      </c>
      <c r="AA72" s="145"/>
      <c r="AB72" s="145"/>
      <c r="AC72" s="145"/>
      <c r="AD72" s="145"/>
      <c r="AE72" s="145" t="s">
        <v>102</v>
      </c>
      <c r="AF72" s="145"/>
      <c r="AG72" s="145"/>
      <c r="AH72" s="145"/>
      <c r="AI72" s="145"/>
      <c r="AJ72" s="145"/>
      <c r="AK72" s="145"/>
      <c r="AL72" s="145"/>
      <c r="AM72" s="145"/>
      <c r="AN72" s="162"/>
      <c r="AO72" s="160">
        <v>9</v>
      </c>
      <c r="AP72" s="160"/>
      <c r="AQ72" s="160"/>
      <c r="AR72" s="160"/>
      <c r="AS72" s="160"/>
      <c r="AT72" s="160"/>
      <c r="AU72" s="160"/>
      <c r="AV72" s="160"/>
      <c r="AW72" s="160">
        <v>0</v>
      </c>
      <c r="AX72" s="160"/>
      <c r="AY72" s="160"/>
      <c r="AZ72" s="160"/>
      <c r="BA72" s="160"/>
      <c r="BB72" s="160"/>
      <c r="BC72" s="160"/>
      <c r="BD72" s="160"/>
      <c r="BE72" s="160">
        <f t="shared" si="2"/>
        <v>9</v>
      </c>
      <c r="BF72" s="160"/>
      <c r="BG72" s="160"/>
      <c r="BH72" s="160"/>
      <c r="BI72" s="160"/>
      <c r="BJ72" s="160"/>
      <c r="BK72" s="160"/>
      <c r="BL72" s="160"/>
    </row>
    <row r="73" spans="1:64" ht="25.5" customHeight="1" x14ac:dyDescent="0.2">
      <c r="A73" s="141"/>
      <c r="B73" s="141"/>
      <c r="C73" s="141"/>
      <c r="D73" s="141"/>
      <c r="E73" s="141"/>
      <c r="F73" s="141"/>
      <c r="G73" s="162" t="s">
        <v>126</v>
      </c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2"/>
      <c r="Z73" s="145" t="s">
        <v>63</v>
      </c>
      <c r="AA73" s="145"/>
      <c r="AB73" s="145"/>
      <c r="AC73" s="145"/>
      <c r="AD73" s="145"/>
      <c r="AE73" s="145" t="s">
        <v>102</v>
      </c>
      <c r="AF73" s="145"/>
      <c r="AG73" s="145"/>
      <c r="AH73" s="145"/>
      <c r="AI73" s="145"/>
      <c r="AJ73" s="145"/>
      <c r="AK73" s="145"/>
      <c r="AL73" s="145"/>
      <c r="AM73" s="145"/>
      <c r="AN73" s="162"/>
      <c r="AO73" s="160">
        <v>8</v>
      </c>
      <c r="AP73" s="160"/>
      <c r="AQ73" s="160"/>
      <c r="AR73" s="160"/>
      <c r="AS73" s="160"/>
      <c r="AT73" s="160"/>
      <c r="AU73" s="160"/>
      <c r="AV73" s="160"/>
      <c r="AW73" s="160">
        <v>0</v>
      </c>
      <c r="AX73" s="160"/>
      <c r="AY73" s="160"/>
      <c r="AZ73" s="160"/>
      <c r="BA73" s="160"/>
      <c r="BB73" s="160"/>
      <c r="BC73" s="160"/>
      <c r="BD73" s="160"/>
      <c r="BE73" s="160">
        <f t="shared" si="2"/>
        <v>8</v>
      </c>
      <c r="BF73" s="160"/>
      <c r="BG73" s="160"/>
      <c r="BH73" s="160"/>
      <c r="BI73" s="160"/>
      <c r="BJ73" s="160"/>
      <c r="BK73" s="160"/>
      <c r="BL73" s="160"/>
    </row>
    <row r="74" spans="1:64" ht="12.75" customHeight="1" x14ac:dyDescent="0.2">
      <c r="A74" s="141"/>
      <c r="B74" s="141"/>
      <c r="C74" s="141"/>
      <c r="D74" s="141"/>
      <c r="E74" s="141"/>
      <c r="F74" s="141"/>
      <c r="G74" s="162" t="s">
        <v>127</v>
      </c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2"/>
      <c r="Z74" s="145" t="s">
        <v>63</v>
      </c>
      <c r="AA74" s="145"/>
      <c r="AB74" s="145"/>
      <c r="AC74" s="145"/>
      <c r="AD74" s="145"/>
      <c r="AE74" s="145" t="s">
        <v>102</v>
      </c>
      <c r="AF74" s="145"/>
      <c r="AG74" s="145"/>
      <c r="AH74" s="145"/>
      <c r="AI74" s="145"/>
      <c r="AJ74" s="145"/>
      <c r="AK74" s="145"/>
      <c r="AL74" s="145"/>
      <c r="AM74" s="145"/>
      <c r="AN74" s="162"/>
      <c r="AO74" s="160">
        <v>2</v>
      </c>
      <c r="AP74" s="160"/>
      <c r="AQ74" s="160"/>
      <c r="AR74" s="160"/>
      <c r="AS74" s="160"/>
      <c r="AT74" s="160"/>
      <c r="AU74" s="160"/>
      <c r="AV74" s="160"/>
      <c r="AW74" s="160">
        <v>0</v>
      </c>
      <c r="AX74" s="160"/>
      <c r="AY74" s="160"/>
      <c r="AZ74" s="160"/>
      <c r="BA74" s="160"/>
      <c r="BB74" s="160"/>
      <c r="BC74" s="160"/>
      <c r="BD74" s="160"/>
      <c r="BE74" s="160">
        <f t="shared" si="2"/>
        <v>2</v>
      </c>
      <c r="BF74" s="160"/>
      <c r="BG74" s="160"/>
      <c r="BH74" s="160"/>
      <c r="BI74" s="160"/>
      <c r="BJ74" s="160"/>
      <c r="BK74" s="160"/>
      <c r="BL74" s="160"/>
    </row>
    <row r="75" spans="1:64" ht="12.75" customHeight="1" x14ac:dyDescent="0.2">
      <c r="A75" s="141"/>
      <c r="B75" s="141"/>
      <c r="C75" s="141"/>
      <c r="D75" s="141"/>
      <c r="E75" s="141"/>
      <c r="F75" s="141"/>
      <c r="G75" s="162" t="s">
        <v>128</v>
      </c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2"/>
      <c r="Z75" s="145" t="s">
        <v>63</v>
      </c>
      <c r="AA75" s="145"/>
      <c r="AB75" s="145"/>
      <c r="AC75" s="145"/>
      <c r="AD75" s="145"/>
      <c r="AE75" s="145" t="s">
        <v>102</v>
      </c>
      <c r="AF75" s="145"/>
      <c r="AG75" s="145"/>
      <c r="AH75" s="145"/>
      <c r="AI75" s="145"/>
      <c r="AJ75" s="145"/>
      <c r="AK75" s="145"/>
      <c r="AL75" s="145"/>
      <c r="AM75" s="145"/>
      <c r="AN75" s="162"/>
      <c r="AO75" s="160">
        <v>158</v>
      </c>
      <c r="AP75" s="160"/>
      <c r="AQ75" s="160"/>
      <c r="AR75" s="160"/>
      <c r="AS75" s="160"/>
      <c r="AT75" s="160"/>
      <c r="AU75" s="160"/>
      <c r="AV75" s="160"/>
      <c r="AW75" s="160">
        <v>0</v>
      </c>
      <c r="AX75" s="160"/>
      <c r="AY75" s="160"/>
      <c r="AZ75" s="160"/>
      <c r="BA75" s="160"/>
      <c r="BB75" s="160"/>
      <c r="BC75" s="160"/>
      <c r="BD75" s="160"/>
      <c r="BE75" s="160">
        <f t="shared" si="2"/>
        <v>158</v>
      </c>
      <c r="BF75" s="160"/>
      <c r="BG75" s="160"/>
      <c r="BH75" s="160"/>
      <c r="BI75" s="160"/>
      <c r="BJ75" s="160"/>
      <c r="BK75" s="160"/>
      <c r="BL75" s="160"/>
    </row>
    <row r="76" spans="1:64" ht="25.5" customHeight="1" x14ac:dyDescent="0.2">
      <c r="A76" s="141"/>
      <c r="B76" s="141"/>
      <c r="C76" s="141"/>
      <c r="D76" s="141"/>
      <c r="E76" s="141"/>
      <c r="F76" s="141"/>
      <c r="G76" s="162" t="s">
        <v>129</v>
      </c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2"/>
      <c r="Z76" s="145" t="s">
        <v>63</v>
      </c>
      <c r="AA76" s="145"/>
      <c r="AB76" s="145"/>
      <c r="AC76" s="145"/>
      <c r="AD76" s="145"/>
      <c r="AE76" s="145" t="s">
        <v>102</v>
      </c>
      <c r="AF76" s="145"/>
      <c r="AG76" s="145"/>
      <c r="AH76" s="145"/>
      <c r="AI76" s="145"/>
      <c r="AJ76" s="145"/>
      <c r="AK76" s="145"/>
      <c r="AL76" s="145"/>
      <c r="AM76" s="145"/>
      <c r="AN76" s="162"/>
      <c r="AO76" s="160">
        <v>69</v>
      </c>
      <c r="AP76" s="160"/>
      <c r="AQ76" s="160"/>
      <c r="AR76" s="160"/>
      <c r="AS76" s="160"/>
      <c r="AT76" s="160"/>
      <c r="AU76" s="160"/>
      <c r="AV76" s="160"/>
      <c r="AW76" s="160">
        <v>0</v>
      </c>
      <c r="AX76" s="160"/>
      <c r="AY76" s="160"/>
      <c r="AZ76" s="160"/>
      <c r="BA76" s="160"/>
      <c r="BB76" s="160"/>
      <c r="BC76" s="160"/>
      <c r="BD76" s="160"/>
      <c r="BE76" s="160">
        <f t="shared" si="2"/>
        <v>69</v>
      </c>
      <c r="BF76" s="160"/>
      <c r="BG76" s="160"/>
      <c r="BH76" s="160"/>
      <c r="BI76" s="160"/>
      <c r="BJ76" s="160"/>
      <c r="BK76" s="160"/>
      <c r="BL76" s="160"/>
    </row>
    <row r="77" spans="1:64" ht="12.75" customHeight="1" x14ac:dyDescent="0.2">
      <c r="A77" s="141"/>
      <c r="B77" s="141"/>
      <c r="C77" s="141"/>
      <c r="D77" s="141"/>
      <c r="E77" s="141"/>
      <c r="F77" s="141"/>
      <c r="G77" s="162" t="s">
        <v>130</v>
      </c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2"/>
      <c r="Z77" s="145" t="s">
        <v>63</v>
      </c>
      <c r="AA77" s="145"/>
      <c r="AB77" s="145"/>
      <c r="AC77" s="145"/>
      <c r="AD77" s="145"/>
      <c r="AE77" s="145" t="s">
        <v>102</v>
      </c>
      <c r="AF77" s="145"/>
      <c r="AG77" s="145"/>
      <c r="AH77" s="145"/>
      <c r="AI77" s="145"/>
      <c r="AJ77" s="145"/>
      <c r="AK77" s="145"/>
      <c r="AL77" s="145"/>
      <c r="AM77" s="145"/>
      <c r="AN77" s="162"/>
      <c r="AO77" s="160">
        <v>19</v>
      </c>
      <c r="AP77" s="160"/>
      <c r="AQ77" s="160"/>
      <c r="AR77" s="160"/>
      <c r="AS77" s="160"/>
      <c r="AT77" s="160"/>
      <c r="AU77" s="160"/>
      <c r="AV77" s="160"/>
      <c r="AW77" s="160">
        <v>0</v>
      </c>
      <c r="AX77" s="160"/>
      <c r="AY77" s="160"/>
      <c r="AZ77" s="160"/>
      <c r="BA77" s="160"/>
      <c r="BB77" s="160"/>
      <c r="BC77" s="160"/>
      <c r="BD77" s="160"/>
      <c r="BE77" s="160">
        <f t="shared" si="2"/>
        <v>19</v>
      </c>
      <c r="BF77" s="160"/>
      <c r="BG77" s="160"/>
      <c r="BH77" s="160"/>
      <c r="BI77" s="160"/>
      <c r="BJ77" s="160"/>
      <c r="BK77" s="160"/>
      <c r="BL77" s="160"/>
    </row>
    <row r="78" spans="1:64" ht="21" customHeight="1" x14ac:dyDescent="0.2">
      <c r="A78" s="141"/>
      <c r="B78" s="141"/>
      <c r="C78" s="141"/>
      <c r="D78" s="141"/>
      <c r="E78" s="141"/>
      <c r="F78" s="141"/>
      <c r="G78" s="162" t="s">
        <v>404</v>
      </c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2"/>
      <c r="Z78" s="145" t="s">
        <v>63</v>
      </c>
      <c r="AA78" s="145"/>
      <c r="AB78" s="145"/>
      <c r="AC78" s="145"/>
      <c r="AD78" s="145"/>
      <c r="AE78" s="145" t="s">
        <v>102</v>
      </c>
      <c r="AF78" s="145"/>
      <c r="AG78" s="145"/>
      <c r="AH78" s="145"/>
      <c r="AI78" s="145"/>
      <c r="AJ78" s="145"/>
      <c r="AK78" s="145"/>
      <c r="AL78" s="145"/>
      <c r="AM78" s="145"/>
      <c r="AN78" s="162"/>
      <c r="AO78" s="160">
        <v>19</v>
      </c>
      <c r="AP78" s="160"/>
      <c r="AQ78" s="160"/>
      <c r="AR78" s="160"/>
      <c r="AS78" s="160"/>
      <c r="AT78" s="160"/>
      <c r="AU78" s="160"/>
      <c r="AV78" s="160"/>
      <c r="AW78" s="160">
        <v>0</v>
      </c>
      <c r="AX78" s="160"/>
      <c r="AY78" s="160"/>
      <c r="AZ78" s="160"/>
      <c r="BA78" s="160"/>
      <c r="BB78" s="160"/>
      <c r="BC78" s="160"/>
      <c r="BD78" s="160"/>
      <c r="BE78" s="160">
        <f t="shared" si="2"/>
        <v>19</v>
      </c>
      <c r="BF78" s="160"/>
      <c r="BG78" s="160"/>
      <c r="BH78" s="160"/>
      <c r="BI78" s="160"/>
      <c r="BJ78" s="160"/>
      <c r="BK78" s="160"/>
      <c r="BL78" s="160"/>
    </row>
    <row r="79" spans="1:64" ht="25.5" customHeight="1" x14ac:dyDescent="0.2">
      <c r="A79" s="141"/>
      <c r="B79" s="141"/>
      <c r="C79" s="141"/>
      <c r="D79" s="141"/>
      <c r="E79" s="141"/>
      <c r="F79" s="141"/>
      <c r="G79" s="162" t="s">
        <v>131</v>
      </c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2"/>
      <c r="Z79" s="145" t="s">
        <v>63</v>
      </c>
      <c r="AA79" s="145"/>
      <c r="AB79" s="145"/>
      <c r="AC79" s="145"/>
      <c r="AD79" s="145"/>
      <c r="AE79" s="145" t="s">
        <v>102</v>
      </c>
      <c r="AF79" s="145"/>
      <c r="AG79" s="145"/>
      <c r="AH79" s="145"/>
      <c r="AI79" s="145"/>
      <c r="AJ79" s="145"/>
      <c r="AK79" s="145"/>
      <c r="AL79" s="145"/>
      <c r="AM79" s="145"/>
      <c r="AN79" s="162"/>
      <c r="AO79" s="160">
        <v>9</v>
      </c>
      <c r="AP79" s="160"/>
      <c r="AQ79" s="160"/>
      <c r="AR79" s="160"/>
      <c r="AS79" s="160"/>
      <c r="AT79" s="160"/>
      <c r="AU79" s="160"/>
      <c r="AV79" s="160"/>
      <c r="AW79" s="160">
        <v>0</v>
      </c>
      <c r="AX79" s="160"/>
      <c r="AY79" s="160"/>
      <c r="AZ79" s="160"/>
      <c r="BA79" s="160"/>
      <c r="BB79" s="160"/>
      <c r="BC79" s="160"/>
      <c r="BD79" s="160"/>
      <c r="BE79" s="160">
        <f t="shared" si="2"/>
        <v>9</v>
      </c>
      <c r="BF79" s="160"/>
      <c r="BG79" s="160"/>
      <c r="BH79" s="160"/>
      <c r="BI79" s="160"/>
      <c r="BJ79" s="160"/>
      <c r="BK79" s="160"/>
      <c r="BL79" s="160"/>
    </row>
    <row r="80" spans="1:64" ht="25.5" customHeight="1" x14ac:dyDescent="0.2">
      <c r="A80" s="141"/>
      <c r="B80" s="141"/>
      <c r="C80" s="141"/>
      <c r="D80" s="141"/>
      <c r="E80" s="141"/>
      <c r="F80" s="141"/>
      <c r="G80" s="162" t="s">
        <v>405</v>
      </c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2"/>
      <c r="Z80" s="145" t="s">
        <v>63</v>
      </c>
      <c r="AA80" s="145"/>
      <c r="AB80" s="145"/>
      <c r="AC80" s="145"/>
      <c r="AD80" s="145"/>
      <c r="AE80" s="145" t="s">
        <v>102</v>
      </c>
      <c r="AF80" s="145"/>
      <c r="AG80" s="145"/>
      <c r="AH80" s="145"/>
      <c r="AI80" s="145"/>
      <c r="AJ80" s="145"/>
      <c r="AK80" s="145"/>
      <c r="AL80" s="145"/>
      <c r="AM80" s="145"/>
      <c r="AN80" s="162"/>
      <c r="AO80" s="160">
        <v>1</v>
      </c>
      <c r="AP80" s="160"/>
      <c r="AQ80" s="160"/>
      <c r="AR80" s="160"/>
      <c r="AS80" s="160"/>
      <c r="AT80" s="160"/>
      <c r="AU80" s="160"/>
      <c r="AV80" s="160"/>
      <c r="AW80" s="160">
        <v>0</v>
      </c>
      <c r="AX80" s="160"/>
      <c r="AY80" s="160"/>
      <c r="AZ80" s="160"/>
      <c r="BA80" s="160"/>
      <c r="BB80" s="160"/>
      <c r="BC80" s="160"/>
      <c r="BD80" s="160"/>
      <c r="BE80" s="160">
        <f t="shared" si="2"/>
        <v>1</v>
      </c>
      <c r="BF80" s="160"/>
      <c r="BG80" s="160"/>
      <c r="BH80" s="160"/>
      <c r="BI80" s="160"/>
      <c r="BJ80" s="160"/>
      <c r="BK80" s="160"/>
      <c r="BL80" s="160"/>
    </row>
    <row r="81" spans="1:64" s="61" customFormat="1" ht="18.75" customHeight="1" x14ac:dyDescent="0.2">
      <c r="A81" s="204"/>
      <c r="B81" s="204"/>
      <c r="C81" s="204"/>
      <c r="D81" s="204"/>
      <c r="E81" s="204"/>
      <c r="F81" s="204"/>
      <c r="G81" s="162" t="s">
        <v>124</v>
      </c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2"/>
      <c r="Z81" s="145"/>
      <c r="AA81" s="145"/>
      <c r="AB81" s="145"/>
      <c r="AC81" s="145"/>
      <c r="AD81" s="145"/>
      <c r="AE81" s="145"/>
      <c r="AF81" s="145"/>
      <c r="AG81" s="145"/>
      <c r="AH81" s="145"/>
      <c r="AI81" s="145"/>
      <c r="AJ81" s="145"/>
      <c r="AK81" s="145"/>
      <c r="AL81" s="145"/>
      <c r="AM81" s="145"/>
      <c r="AN81" s="162"/>
      <c r="AO81" s="160">
        <v>339</v>
      </c>
      <c r="AP81" s="160"/>
      <c r="AQ81" s="160"/>
      <c r="AR81" s="160"/>
      <c r="AS81" s="160"/>
      <c r="AT81" s="160"/>
      <c r="AU81" s="160"/>
      <c r="AV81" s="160"/>
      <c r="AW81" s="160">
        <v>0</v>
      </c>
      <c r="AX81" s="160"/>
      <c r="AY81" s="160"/>
      <c r="AZ81" s="160"/>
      <c r="BA81" s="160"/>
      <c r="BB81" s="160"/>
      <c r="BC81" s="160"/>
      <c r="BD81" s="160"/>
      <c r="BE81" s="160">
        <f t="shared" si="2"/>
        <v>339</v>
      </c>
      <c r="BF81" s="160"/>
      <c r="BG81" s="160"/>
      <c r="BH81" s="160"/>
      <c r="BI81" s="160"/>
      <c r="BJ81" s="160"/>
      <c r="BK81" s="160"/>
      <c r="BL81" s="160"/>
    </row>
    <row r="82" spans="1:64" ht="26.25" customHeight="1" x14ac:dyDescent="0.2">
      <c r="A82" s="141"/>
      <c r="B82" s="141"/>
      <c r="C82" s="141"/>
      <c r="D82" s="141"/>
      <c r="E82" s="141"/>
      <c r="F82" s="141"/>
      <c r="G82" s="162" t="s">
        <v>106</v>
      </c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2"/>
      <c r="Z82" s="145" t="s">
        <v>63</v>
      </c>
      <c r="AA82" s="145"/>
      <c r="AB82" s="145"/>
      <c r="AC82" s="145"/>
      <c r="AD82" s="145"/>
      <c r="AE82" s="145" t="s">
        <v>148</v>
      </c>
      <c r="AF82" s="145"/>
      <c r="AG82" s="145"/>
      <c r="AH82" s="145"/>
      <c r="AI82" s="145"/>
      <c r="AJ82" s="145"/>
      <c r="AK82" s="145"/>
      <c r="AL82" s="145"/>
      <c r="AM82" s="145"/>
      <c r="AN82" s="162"/>
      <c r="AO82" s="160">
        <f>AO85+AO88+AO91</f>
        <v>268.75</v>
      </c>
      <c r="AP82" s="160"/>
      <c r="AQ82" s="160"/>
      <c r="AR82" s="160"/>
      <c r="AS82" s="160"/>
      <c r="AT82" s="160"/>
      <c r="AU82" s="160"/>
      <c r="AV82" s="160"/>
      <c r="AW82" s="160">
        <v>0</v>
      </c>
      <c r="AX82" s="160"/>
      <c r="AY82" s="160"/>
      <c r="AZ82" s="160"/>
      <c r="BA82" s="160"/>
      <c r="BB82" s="160"/>
      <c r="BC82" s="160"/>
      <c r="BD82" s="160"/>
      <c r="BE82" s="160">
        <f t="shared" si="2"/>
        <v>268.75</v>
      </c>
      <c r="BF82" s="160"/>
      <c r="BG82" s="160"/>
      <c r="BH82" s="160"/>
      <c r="BI82" s="160"/>
      <c r="BJ82" s="160"/>
      <c r="BK82" s="160"/>
      <c r="BL82" s="160"/>
    </row>
    <row r="83" spans="1:64" ht="25.5" customHeight="1" x14ac:dyDescent="0.2">
      <c r="A83" s="141"/>
      <c r="B83" s="141"/>
      <c r="C83" s="141"/>
      <c r="D83" s="141"/>
      <c r="E83" s="141"/>
      <c r="F83" s="141"/>
      <c r="G83" s="162" t="s">
        <v>104</v>
      </c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2"/>
      <c r="Z83" s="145" t="s">
        <v>63</v>
      </c>
      <c r="AA83" s="145"/>
      <c r="AB83" s="145"/>
      <c r="AC83" s="145"/>
      <c r="AD83" s="145"/>
      <c r="AE83" s="145" t="s">
        <v>148</v>
      </c>
      <c r="AF83" s="145"/>
      <c r="AG83" s="145"/>
      <c r="AH83" s="145"/>
      <c r="AI83" s="145"/>
      <c r="AJ83" s="145"/>
      <c r="AK83" s="145"/>
      <c r="AL83" s="145"/>
      <c r="AM83" s="145"/>
      <c r="AN83" s="162"/>
      <c r="AO83" s="160">
        <f>AO86+AO89+AO92</f>
        <v>70.25</v>
      </c>
      <c r="AP83" s="160"/>
      <c r="AQ83" s="160"/>
      <c r="AR83" s="160"/>
      <c r="AS83" s="160"/>
      <c r="AT83" s="160"/>
      <c r="AU83" s="160"/>
      <c r="AV83" s="160"/>
      <c r="AW83" s="160">
        <v>0</v>
      </c>
      <c r="AX83" s="160"/>
      <c r="AY83" s="160"/>
      <c r="AZ83" s="160"/>
      <c r="BA83" s="160"/>
      <c r="BB83" s="160"/>
      <c r="BC83" s="160"/>
      <c r="BD83" s="160"/>
      <c r="BE83" s="160">
        <f t="shared" si="2"/>
        <v>70.25</v>
      </c>
      <c r="BF83" s="160"/>
      <c r="BG83" s="160"/>
      <c r="BH83" s="160"/>
      <c r="BI83" s="160"/>
      <c r="BJ83" s="160"/>
      <c r="BK83" s="160"/>
      <c r="BL83" s="160"/>
    </row>
    <row r="84" spans="1:64" s="61" customFormat="1" ht="12.75" customHeight="1" x14ac:dyDescent="0.2">
      <c r="A84" s="204"/>
      <c r="B84" s="204"/>
      <c r="C84" s="204"/>
      <c r="D84" s="204"/>
      <c r="E84" s="204"/>
      <c r="F84" s="204"/>
      <c r="G84" s="162" t="s">
        <v>97</v>
      </c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2"/>
      <c r="Z84" s="145"/>
      <c r="AA84" s="145"/>
      <c r="AB84" s="145"/>
      <c r="AC84" s="145"/>
      <c r="AD84" s="145"/>
      <c r="AE84" s="145"/>
      <c r="AF84" s="145"/>
      <c r="AG84" s="145"/>
      <c r="AH84" s="145"/>
      <c r="AI84" s="145"/>
      <c r="AJ84" s="145"/>
      <c r="AK84" s="145"/>
      <c r="AL84" s="145"/>
      <c r="AM84" s="145"/>
      <c r="AN84" s="162"/>
      <c r="AO84" s="160">
        <v>19.5</v>
      </c>
      <c r="AP84" s="160"/>
      <c r="AQ84" s="160"/>
      <c r="AR84" s="160"/>
      <c r="AS84" s="160"/>
      <c r="AT84" s="160"/>
      <c r="AU84" s="160"/>
      <c r="AV84" s="160"/>
      <c r="AW84" s="160">
        <v>0</v>
      </c>
      <c r="AX84" s="160"/>
      <c r="AY84" s="160"/>
      <c r="AZ84" s="160"/>
      <c r="BA84" s="160"/>
      <c r="BB84" s="160"/>
      <c r="BC84" s="160"/>
      <c r="BD84" s="160"/>
      <c r="BE84" s="160">
        <f t="shared" si="2"/>
        <v>19.5</v>
      </c>
      <c r="BF84" s="160"/>
      <c r="BG84" s="160"/>
      <c r="BH84" s="160"/>
      <c r="BI84" s="160"/>
      <c r="BJ84" s="160"/>
      <c r="BK84" s="160"/>
      <c r="BL84" s="160"/>
    </row>
    <row r="85" spans="1:64" ht="22.5" customHeight="1" x14ac:dyDescent="0.2">
      <c r="A85" s="141"/>
      <c r="B85" s="141"/>
      <c r="C85" s="141"/>
      <c r="D85" s="141"/>
      <c r="E85" s="141"/>
      <c r="F85" s="141"/>
      <c r="G85" s="162" t="s">
        <v>106</v>
      </c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2"/>
      <c r="Z85" s="145" t="s">
        <v>63</v>
      </c>
      <c r="AA85" s="145"/>
      <c r="AB85" s="145"/>
      <c r="AC85" s="145"/>
      <c r="AD85" s="145"/>
      <c r="AE85" s="145" t="s">
        <v>148</v>
      </c>
      <c r="AF85" s="145"/>
      <c r="AG85" s="145"/>
      <c r="AH85" s="145"/>
      <c r="AI85" s="145"/>
      <c r="AJ85" s="145"/>
      <c r="AK85" s="145"/>
      <c r="AL85" s="145"/>
      <c r="AM85" s="145"/>
      <c r="AN85" s="162"/>
      <c r="AO85" s="160">
        <v>19</v>
      </c>
      <c r="AP85" s="160"/>
      <c r="AQ85" s="160"/>
      <c r="AR85" s="160"/>
      <c r="AS85" s="160"/>
      <c r="AT85" s="160"/>
      <c r="AU85" s="160"/>
      <c r="AV85" s="160"/>
      <c r="AW85" s="160">
        <v>0</v>
      </c>
      <c r="AX85" s="160"/>
      <c r="AY85" s="160"/>
      <c r="AZ85" s="160"/>
      <c r="BA85" s="160"/>
      <c r="BB85" s="160"/>
      <c r="BC85" s="160"/>
      <c r="BD85" s="160"/>
      <c r="BE85" s="160">
        <f t="shared" si="2"/>
        <v>19</v>
      </c>
      <c r="BF85" s="160"/>
      <c r="BG85" s="160"/>
      <c r="BH85" s="160"/>
      <c r="BI85" s="160"/>
      <c r="BJ85" s="160"/>
      <c r="BK85" s="160"/>
      <c r="BL85" s="160"/>
    </row>
    <row r="86" spans="1:64" ht="22.5" customHeight="1" x14ac:dyDescent="0.2">
      <c r="A86" s="141"/>
      <c r="B86" s="141"/>
      <c r="C86" s="141"/>
      <c r="D86" s="141"/>
      <c r="E86" s="141"/>
      <c r="F86" s="141"/>
      <c r="G86" s="162" t="s">
        <v>104</v>
      </c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2"/>
      <c r="Z86" s="145" t="s">
        <v>63</v>
      </c>
      <c r="AA86" s="145"/>
      <c r="AB86" s="145"/>
      <c r="AC86" s="145"/>
      <c r="AD86" s="145"/>
      <c r="AE86" s="145" t="s">
        <v>148</v>
      </c>
      <c r="AF86" s="145"/>
      <c r="AG86" s="145"/>
      <c r="AH86" s="145"/>
      <c r="AI86" s="145"/>
      <c r="AJ86" s="145"/>
      <c r="AK86" s="145"/>
      <c r="AL86" s="145"/>
      <c r="AM86" s="145"/>
      <c r="AN86" s="162"/>
      <c r="AO86" s="160">
        <v>0.5</v>
      </c>
      <c r="AP86" s="160"/>
      <c r="AQ86" s="160"/>
      <c r="AR86" s="160"/>
      <c r="AS86" s="160"/>
      <c r="AT86" s="160"/>
      <c r="AU86" s="160"/>
      <c r="AV86" s="160"/>
      <c r="AW86" s="160">
        <v>0</v>
      </c>
      <c r="AX86" s="160"/>
      <c r="AY86" s="160"/>
      <c r="AZ86" s="160"/>
      <c r="BA86" s="160"/>
      <c r="BB86" s="160"/>
      <c r="BC86" s="160"/>
      <c r="BD86" s="160"/>
      <c r="BE86" s="160">
        <f t="shared" si="2"/>
        <v>0.5</v>
      </c>
      <c r="BF86" s="160"/>
      <c r="BG86" s="160"/>
      <c r="BH86" s="160"/>
      <c r="BI86" s="160"/>
      <c r="BJ86" s="160"/>
      <c r="BK86" s="160"/>
      <c r="BL86" s="160"/>
    </row>
    <row r="87" spans="1:64" s="61" customFormat="1" ht="12.75" customHeight="1" x14ac:dyDescent="0.2">
      <c r="A87" s="204"/>
      <c r="B87" s="204"/>
      <c r="C87" s="204"/>
      <c r="D87" s="204"/>
      <c r="E87" s="204"/>
      <c r="F87" s="204"/>
      <c r="G87" s="162" t="s">
        <v>99</v>
      </c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2"/>
      <c r="Z87" s="145"/>
      <c r="AA87" s="145"/>
      <c r="AB87" s="145"/>
      <c r="AC87" s="145"/>
      <c r="AD87" s="145"/>
      <c r="AE87" s="145"/>
      <c r="AF87" s="145"/>
      <c r="AG87" s="145"/>
      <c r="AH87" s="145"/>
      <c r="AI87" s="145"/>
      <c r="AJ87" s="145"/>
      <c r="AK87" s="145"/>
      <c r="AL87" s="145"/>
      <c r="AM87" s="145"/>
      <c r="AN87" s="162"/>
      <c r="AO87" s="160">
        <v>57</v>
      </c>
      <c r="AP87" s="160"/>
      <c r="AQ87" s="160"/>
      <c r="AR87" s="160"/>
      <c r="AS87" s="160"/>
      <c r="AT87" s="160"/>
      <c r="AU87" s="160"/>
      <c r="AV87" s="160"/>
      <c r="AW87" s="160">
        <v>0</v>
      </c>
      <c r="AX87" s="160"/>
      <c r="AY87" s="160"/>
      <c r="AZ87" s="160"/>
      <c r="BA87" s="160"/>
      <c r="BB87" s="160"/>
      <c r="BC87" s="160"/>
      <c r="BD87" s="160"/>
      <c r="BE87" s="160">
        <f t="shared" si="2"/>
        <v>57</v>
      </c>
      <c r="BF87" s="160"/>
      <c r="BG87" s="160"/>
      <c r="BH87" s="160"/>
      <c r="BI87" s="160"/>
      <c r="BJ87" s="160"/>
      <c r="BK87" s="160"/>
      <c r="BL87" s="160"/>
    </row>
    <row r="88" spans="1:64" ht="24" customHeight="1" x14ac:dyDescent="0.2">
      <c r="A88" s="141"/>
      <c r="B88" s="141"/>
      <c r="C88" s="141"/>
      <c r="D88" s="141"/>
      <c r="E88" s="141"/>
      <c r="F88" s="141"/>
      <c r="G88" s="162" t="s">
        <v>106</v>
      </c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2"/>
      <c r="Z88" s="145" t="s">
        <v>63</v>
      </c>
      <c r="AA88" s="145"/>
      <c r="AB88" s="145"/>
      <c r="AC88" s="145"/>
      <c r="AD88" s="145"/>
      <c r="AE88" s="145" t="s">
        <v>148</v>
      </c>
      <c r="AF88" s="145"/>
      <c r="AG88" s="145"/>
      <c r="AH88" s="145"/>
      <c r="AI88" s="145"/>
      <c r="AJ88" s="145"/>
      <c r="AK88" s="145"/>
      <c r="AL88" s="145"/>
      <c r="AM88" s="145"/>
      <c r="AN88" s="162"/>
      <c r="AO88" s="160">
        <v>56</v>
      </c>
      <c r="AP88" s="160"/>
      <c r="AQ88" s="160"/>
      <c r="AR88" s="160"/>
      <c r="AS88" s="160"/>
      <c r="AT88" s="160"/>
      <c r="AU88" s="160"/>
      <c r="AV88" s="160"/>
      <c r="AW88" s="160">
        <v>0</v>
      </c>
      <c r="AX88" s="160"/>
      <c r="AY88" s="160"/>
      <c r="AZ88" s="160"/>
      <c r="BA88" s="160"/>
      <c r="BB88" s="160"/>
      <c r="BC88" s="160"/>
      <c r="BD88" s="160"/>
      <c r="BE88" s="160">
        <f t="shared" si="2"/>
        <v>56</v>
      </c>
      <c r="BF88" s="160"/>
      <c r="BG88" s="160"/>
      <c r="BH88" s="160"/>
      <c r="BI88" s="160"/>
      <c r="BJ88" s="160"/>
      <c r="BK88" s="160"/>
      <c r="BL88" s="160"/>
    </row>
    <row r="89" spans="1:64" ht="25.5" customHeight="1" x14ac:dyDescent="0.2">
      <c r="A89" s="141"/>
      <c r="B89" s="141"/>
      <c r="C89" s="141"/>
      <c r="D89" s="141"/>
      <c r="E89" s="141"/>
      <c r="F89" s="141"/>
      <c r="G89" s="162" t="s">
        <v>104</v>
      </c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2"/>
      <c r="Z89" s="145" t="s">
        <v>63</v>
      </c>
      <c r="AA89" s="145"/>
      <c r="AB89" s="145"/>
      <c r="AC89" s="145"/>
      <c r="AD89" s="145"/>
      <c r="AE89" s="145" t="s">
        <v>148</v>
      </c>
      <c r="AF89" s="145"/>
      <c r="AG89" s="145"/>
      <c r="AH89" s="145"/>
      <c r="AI89" s="145"/>
      <c r="AJ89" s="145"/>
      <c r="AK89" s="145"/>
      <c r="AL89" s="145"/>
      <c r="AM89" s="145"/>
      <c r="AN89" s="162"/>
      <c r="AO89" s="160">
        <v>1</v>
      </c>
      <c r="AP89" s="160"/>
      <c r="AQ89" s="160"/>
      <c r="AR89" s="160"/>
      <c r="AS89" s="160"/>
      <c r="AT89" s="160"/>
      <c r="AU89" s="160"/>
      <c r="AV89" s="160"/>
      <c r="AW89" s="160">
        <v>0</v>
      </c>
      <c r="AX89" s="160"/>
      <c r="AY89" s="160"/>
      <c r="AZ89" s="160"/>
      <c r="BA89" s="160"/>
      <c r="BB89" s="160"/>
      <c r="BC89" s="160"/>
      <c r="BD89" s="160"/>
      <c r="BE89" s="160">
        <f t="shared" si="2"/>
        <v>1</v>
      </c>
      <c r="BF89" s="160"/>
      <c r="BG89" s="160"/>
      <c r="BH89" s="160"/>
      <c r="BI89" s="160"/>
      <c r="BJ89" s="160"/>
      <c r="BK89" s="160"/>
      <c r="BL89" s="160"/>
    </row>
    <row r="90" spans="1:64" s="61" customFormat="1" ht="12.75" customHeight="1" x14ac:dyDescent="0.2">
      <c r="A90" s="204"/>
      <c r="B90" s="204"/>
      <c r="C90" s="204"/>
      <c r="D90" s="204"/>
      <c r="E90" s="204"/>
      <c r="F90" s="204"/>
      <c r="G90" s="162" t="s">
        <v>100</v>
      </c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2"/>
      <c r="Z90" s="145"/>
      <c r="AA90" s="145"/>
      <c r="AB90" s="145"/>
      <c r="AC90" s="145"/>
      <c r="AD90" s="145"/>
      <c r="AE90" s="145"/>
      <c r="AF90" s="145"/>
      <c r="AG90" s="145"/>
      <c r="AH90" s="145"/>
      <c r="AI90" s="145"/>
      <c r="AJ90" s="145"/>
      <c r="AK90" s="145"/>
      <c r="AL90" s="145"/>
      <c r="AM90" s="145"/>
      <c r="AN90" s="162"/>
      <c r="AO90" s="160">
        <v>262.5</v>
      </c>
      <c r="AP90" s="160"/>
      <c r="AQ90" s="160"/>
      <c r="AR90" s="160"/>
      <c r="AS90" s="160"/>
      <c r="AT90" s="160"/>
      <c r="AU90" s="160"/>
      <c r="AV90" s="160"/>
      <c r="AW90" s="160">
        <v>0</v>
      </c>
      <c r="AX90" s="160"/>
      <c r="AY90" s="160"/>
      <c r="AZ90" s="160"/>
      <c r="BA90" s="160"/>
      <c r="BB90" s="160"/>
      <c r="BC90" s="160"/>
      <c r="BD90" s="160"/>
      <c r="BE90" s="160">
        <f t="shared" si="2"/>
        <v>262.5</v>
      </c>
      <c r="BF90" s="160"/>
      <c r="BG90" s="160"/>
      <c r="BH90" s="160"/>
      <c r="BI90" s="160"/>
      <c r="BJ90" s="160"/>
      <c r="BK90" s="160"/>
      <c r="BL90" s="160"/>
    </row>
    <row r="91" spans="1:64" ht="29.25" customHeight="1" x14ac:dyDescent="0.2">
      <c r="A91" s="141"/>
      <c r="B91" s="141"/>
      <c r="C91" s="141"/>
      <c r="D91" s="141"/>
      <c r="E91" s="141"/>
      <c r="F91" s="141"/>
      <c r="G91" s="162" t="s">
        <v>106</v>
      </c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2"/>
      <c r="Z91" s="145" t="s">
        <v>63</v>
      </c>
      <c r="AA91" s="145"/>
      <c r="AB91" s="145"/>
      <c r="AC91" s="145"/>
      <c r="AD91" s="145"/>
      <c r="AE91" s="145" t="s">
        <v>148</v>
      </c>
      <c r="AF91" s="145"/>
      <c r="AG91" s="145"/>
      <c r="AH91" s="145"/>
      <c r="AI91" s="145"/>
      <c r="AJ91" s="145"/>
      <c r="AK91" s="145"/>
      <c r="AL91" s="145"/>
      <c r="AM91" s="145"/>
      <c r="AN91" s="162"/>
      <c r="AO91" s="160">
        <v>193.75</v>
      </c>
      <c r="AP91" s="160"/>
      <c r="AQ91" s="160"/>
      <c r="AR91" s="160"/>
      <c r="AS91" s="160"/>
      <c r="AT91" s="160"/>
      <c r="AU91" s="160"/>
      <c r="AV91" s="160"/>
      <c r="AW91" s="160">
        <v>0</v>
      </c>
      <c r="AX91" s="160"/>
      <c r="AY91" s="160"/>
      <c r="AZ91" s="160"/>
      <c r="BA91" s="160"/>
      <c r="BB91" s="160"/>
      <c r="BC91" s="160"/>
      <c r="BD91" s="160"/>
      <c r="BE91" s="160">
        <f t="shared" si="2"/>
        <v>193.75</v>
      </c>
      <c r="BF91" s="160"/>
      <c r="BG91" s="160"/>
      <c r="BH91" s="160"/>
      <c r="BI91" s="160"/>
      <c r="BJ91" s="160"/>
      <c r="BK91" s="160"/>
      <c r="BL91" s="160"/>
    </row>
    <row r="92" spans="1:64" ht="27" customHeight="1" x14ac:dyDescent="0.2">
      <c r="A92" s="141"/>
      <c r="B92" s="141"/>
      <c r="C92" s="141"/>
      <c r="D92" s="141"/>
      <c r="E92" s="141"/>
      <c r="F92" s="141"/>
      <c r="G92" s="162" t="s">
        <v>132</v>
      </c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2"/>
      <c r="Z92" s="145" t="s">
        <v>63</v>
      </c>
      <c r="AA92" s="145"/>
      <c r="AB92" s="145"/>
      <c r="AC92" s="145"/>
      <c r="AD92" s="145"/>
      <c r="AE92" s="145" t="s">
        <v>148</v>
      </c>
      <c r="AF92" s="145"/>
      <c r="AG92" s="145"/>
      <c r="AH92" s="145"/>
      <c r="AI92" s="145"/>
      <c r="AJ92" s="145"/>
      <c r="AK92" s="145"/>
      <c r="AL92" s="145"/>
      <c r="AM92" s="145"/>
      <c r="AN92" s="162"/>
      <c r="AO92" s="160">
        <v>68.75</v>
      </c>
      <c r="AP92" s="160"/>
      <c r="AQ92" s="160"/>
      <c r="AR92" s="160"/>
      <c r="AS92" s="160"/>
      <c r="AT92" s="160"/>
      <c r="AU92" s="160"/>
      <c r="AV92" s="160"/>
      <c r="AW92" s="160">
        <v>0</v>
      </c>
      <c r="AX92" s="160"/>
      <c r="AY92" s="160"/>
      <c r="AZ92" s="160"/>
      <c r="BA92" s="160"/>
      <c r="BB92" s="160"/>
      <c r="BC92" s="160"/>
      <c r="BD92" s="160"/>
      <c r="BE92" s="160">
        <f t="shared" si="2"/>
        <v>68.75</v>
      </c>
      <c r="BF92" s="160"/>
      <c r="BG92" s="160"/>
      <c r="BH92" s="160"/>
      <c r="BI92" s="160"/>
      <c r="BJ92" s="160"/>
      <c r="BK92" s="160"/>
      <c r="BL92" s="160"/>
    </row>
    <row r="93" spans="1:64" s="61" customFormat="1" ht="12.75" customHeight="1" x14ac:dyDescent="0.2">
      <c r="A93" s="204">
        <v>2</v>
      </c>
      <c r="B93" s="204"/>
      <c r="C93" s="204"/>
      <c r="D93" s="204"/>
      <c r="E93" s="204"/>
      <c r="F93" s="204"/>
      <c r="G93" s="209" t="s">
        <v>69</v>
      </c>
      <c r="H93" s="223"/>
      <c r="I93" s="223"/>
      <c r="J93" s="223"/>
      <c r="K93" s="223"/>
      <c r="L93" s="223"/>
      <c r="M93" s="223"/>
      <c r="N93" s="223"/>
      <c r="O93" s="223"/>
      <c r="P93" s="223"/>
      <c r="Q93" s="223"/>
      <c r="R93" s="223"/>
      <c r="S93" s="223"/>
      <c r="T93" s="223"/>
      <c r="U93" s="223"/>
      <c r="V93" s="223"/>
      <c r="W93" s="223"/>
      <c r="X93" s="223"/>
      <c r="Y93" s="224"/>
      <c r="Z93" s="212"/>
      <c r="AA93" s="212"/>
      <c r="AB93" s="212"/>
      <c r="AC93" s="212"/>
      <c r="AD93" s="212"/>
      <c r="AE93" s="212"/>
      <c r="AF93" s="212"/>
      <c r="AG93" s="212"/>
      <c r="AH93" s="212"/>
      <c r="AI93" s="212"/>
      <c r="AJ93" s="212"/>
      <c r="AK93" s="212"/>
      <c r="AL93" s="212"/>
      <c r="AM93" s="212"/>
      <c r="AN93" s="209"/>
      <c r="AO93" s="161"/>
      <c r="AP93" s="161"/>
      <c r="AQ93" s="161"/>
      <c r="AR93" s="161"/>
      <c r="AS93" s="161"/>
      <c r="AT93" s="161"/>
      <c r="AU93" s="161"/>
      <c r="AV93" s="161"/>
      <c r="AW93" s="161"/>
      <c r="AX93" s="161"/>
      <c r="AY93" s="161"/>
      <c r="AZ93" s="161"/>
      <c r="BA93" s="161"/>
      <c r="BB93" s="161"/>
      <c r="BC93" s="161"/>
      <c r="BD93" s="161"/>
      <c r="BE93" s="161"/>
      <c r="BF93" s="161"/>
      <c r="BG93" s="161"/>
      <c r="BH93" s="161"/>
      <c r="BI93" s="161"/>
      <c r="BJ93" s="161"/>
      <c r="BK93" s="161"/>
      <c r="BL93" s="161"/>
    </row>
    <row r="94" spans="1:64" s="61" customFormat="1" ht="12.75" customHeight="1" x14ac:dyDescent="0.2">
      <c r="A94" s="204"/>
      <c r="B94" s="204"/>
      <c r="C94" s="204"/>
      <c r="D94" s="204"/>
      <c r="E94" s="204"/>
      <c r="F94" s="204"/>
      <c r="G94" s="162" t="s">
        <v>133</v>
      </c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2"/>
      <c r="Z94" s="145"/>
      <c r="AA94" s="145"/>
      <c r="AB94" s="145"/>
      <c r="AC94" s="145"/>
      <c r="AD94" s="145"/>
      <c r="AE94" s="145"/>
      <c r="AF94" s="145"/>
      <c r="AG94" s="145"/>
      <c r="AH94" s="145"/>
      <c r="AI94" s="145"/>
      <c r="AJ94" s="145"/>
      <c r="AK94" s="145"/>
      <c r="AL94" s="145"/>
      <c r="AM94" s="145"/>
      <c r="AN94" s="162"/>
      <c r="AO94" s="160">
        <v>4652</v>
      </c>
      <c r="AP94" s="160"/>
      <c r="AQ94" s="160"/>
      <c r="AR94" s="160"/>
      <c r="AS94" s="160"/>
      <c r="AT94" s="160"/>
      <c r="AU94" s="160"/>
      <c r="AV94" s="160"/>
      <c r="AW94" s="160">
        <v>0</v>
      </c>
      <c r="AX94" s="160"/>
      <c r="AY94" s="160"/>
      <c r="AZ94" s="160"/>
      <c r="BA94" s="160"/>
      <c r="BB94" s="160"/>
      <c r="BC94" s="160"/>
      <c r="BD94" s="160"/>
      <c r="BE94" s="160">
        <f t="shared" ref="BE94:BE105" si="3">AO94+AW94</f>
        <v>4652</v>
      </c>
      <c r="BF94" s="160"/>
      <c r="BG94" s="160"/>
      <c r="BH94" s="160"/>
      <c r="BI94" s="160"/>
      <c r="BJ94" s="160"/>
      <c r="BK94" s="160"/>
      <c r="BL94" s="160"/>
    </row>
    <row r="95" spans="1:64" ht="12.75" customHeight="1" x14ac:dyDescent="0.2">
      <c r="A95" s="141"/>
      <c r="B95" s="141"/>
      <c r="C95" s="141"/>
      <c r="D95" s="141"/>
      <c r="E95" s="141"/>
      <c r="F95" s="141"/>
      <c r="G95" s="162" t="s">
        <v>135</v>
      </c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2"/>
      <c r="Z95" s="145" t="s">
        <v>109</v>
      </c>
      <c r="AA95" s="145"/>
      <c r="AB95" s="145"/>
      <c r="AC95" s="145"/>
      <c r="AD95" s="145"/>
      <c r="AE95" s="145" t="s">
        <v>293</v>
      </c>
      <c r="AF95" s="145"/>
      <c r="AG95" s="145"/>
      <c r="AH95" s="145"/>
      <c r="AI95" s="145"/>
      <c r="AJ95" s="145"/>
      <c r="AK95" s="145"/>
      <c r="AL95" s="145"/>
      <c r="AM95" s="145"/>
      <c r="AN95" s="162"/>
      <c r="AO95" s="160">
        <v>2283</v>
      </c>
      <c r="AP95" s="160"/>
      <c r="AQ95" s="160"/>
      <c r="AR95" s="160"/>
      <c r="AS95" s="160"/>
      <c r="AT95" s="160"/>
      <c r="AU95" s="160"/>
      <c r="AV95" s="160"/>
      <c r="AW95" s="160">
        <v>0</v>
      </c>
      <c r="AX95" s="160"/>
      <c r="AY95" s="160"/>
      <c r="AZ95" s="160"/>
      <c r="BA95" s="160"/>
      <c r="BB95" s="160"/>
      <c r="BC95" s="160"/>
      <c r="BD95" s="160"/>
      <c r="BE95" s="160">
        <f t="shared" si="3"/>
        <v>2283</v>
      </c>
      <c r="BF95" s="160"/>
      <c r="BG95" s="160"/>
      <c r="BH95" s="160"/>
      <c r="BI95" s="160"/>
      <c r="BJ95" s="160"/>
      <c r="BK95" s="160"/>
      <c r="BL95" s="160"/>
    </row>
    <row r="96" spans="1:64" ht="12.75" customHeight="1" x14ac:dyDescent="0.2">
      <c r="A96" s="141"/>
      <c r="B96" s="141"/>
      <c r="C96" s="141"/>
      <c r="D96" s="141"/>
      <c r="E96" s="141"/>
      <c r="F96" s="141"/>
      <c r="G96" s="162" t="s">
        <v>111</v>
      </c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2"/>
      <c r="Z96" s="145" t="s">
        <v>109</v>
      </c>
      <c r="AA96" s="145"/>
      <c r="AB96" s="145"/>
      <c r="AC96" s="145"/>
      <c r="AD96" s="145"/>
      <c r="AE96" s="145" t="s">
        <v>293</v>
      </c>
      <c r="AF96" s="145"/>
      <c r="AG96" s="145"/>
      <c r="AH96" s="145"/>
      <c r="AI96" s="145"/>
      <c r="AJ96" s="145"/>
      <c r="AK96" s="145"/>
      <c r="AL96" s="145"/>
      <c r="AM96" s="145"/>
      <c r="AN96" s="162"/>
      <c r="AO96" s="160">
        <v>2369</v>
      </c>
      <c r="AP96" s="160"/>
      <c r="AQ96" s="160"/>
      <c r="AR96" s="160"/>
      <c r="AS96" s="160"/>
      <c r="AT96" s="160"/>
      <c r="AU96" s="160"/>
      <c r="AV96" s="160"/>
      <c r="AW96" s="160">
        <v>0</v>
      </c>
      <c r="AX96" s="160"/>
      <c r="AY96" s="160"/>
      <c r="AZ96" s="160"/>
      <c r="BA96" s="160"/>
      <c r="BB96" s="160"/>
      <c r="BC96" s="160"/>
      <c r="BD96" s="160"/>
      <c r="BE96" s="160">
        <f t="shared" si="3"/>
        <v>2369</v>
      </c>
      <c r="BF96" s="160"/>
      <c r="BG96" s="160"/>
      <c r="BH96" s="160"/>
      <c r="BI96" s="160"/>
      <c r="BJ96" s="160"/>
      <c r="BK96" s="160"/>
      <c r="BL96" s="160"/>
    </row>
    <row r="97" spans="1:64" ht="36" customHeight="1" x14ac:dyDescent="0.2">
      <c r="A97" s="204"/>
      <c r="B97" s="204"/>
      <c r="C97" s="204"/>
      <c r="D97" s="204"/>
      <c r="E97" s="204"/>
      <c r="F97" s="204"/>
      <c r="G97" s="162" t="s">
        <v>411</v>
      </c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2"/>
      <c r="Z97" s="145"/>
      <c r="AA97" s="145"/>
      <c r="AB97" s="145"/>
      <c r="AC97" s="145"/>
      <c r="AD97" s="145"/>
      <c r="AE97" s="145"/>
      <c r="AF97" s="145"/>
      <c r="AG97" s="145"/>
      <c r="AH97" s="145"/>
      <c r="AI97" s="145"/>
      <c r="AJ97" s="145"/>
      <c r="AK97" s="145"/>
      <c r="AL97" s="145"/>
      <c r="AM97" s="145"/>
      <c r="AN97" s="162"/>
      <c r="AO97" s="160">
        <v>28</v>
      </c>
      <c r="AP97" s="160"/>
      <c r="AQ97" s="160"/>
      <c r="AR97" s="160"/>
      <c r="AS97" s="160"/>
      <c r="AT97" s="160"/>
      <c r="AU97" s="160"/>
      <c r="AV97" s="160"/>
      <c r="AW97" s="160">
        <v>0</v>
      </c>
      <c r="AX97" s="160"/>
      <c r="AY97" s="160"/>
      <c r="AZ97" s="160"/>
      <c r="BA97" s="160"/>
      <c r="BB97" s="160"/>
      <c r="BC97" s="160"/>
      <c r="BD97" s="160"/>
      <c r="BE97" s="160">
        <f t="shared" si="3"/>
        <v>28</v>
      </c>
      <c r="BF97" s="160"/>
      <c r="BG97" s="160"/>
      <c r="BH97" s="160"/>
      <c r="BI97" s="160"/>
      <c r="BJ97" s="160"/>
      <c r="BK97" s="160"/>
      <c r="BL97" s="160"/>
    </row>
    <row r="98" spans="1:64" ht="26.25" customHeight="1" x14ac:dyDescent="0.2">
      <c r="A98" s="141"/>
      <c r="B98" s="141"/>
      <c r="C98" s="141"/>
      <c r="D98" s="141"/>
      <c r="E98" s="141"/>
      <c r="F98" s="141"/>
      <c r="G98" s="162" t="s">
        <v>135</v>
      </c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2"/>
      <c r="Z98" s="145" t="s">
        <v>109</v>
      </c>
      <c r="AA98" s="145"/>
      <c r="AB98" s="145"/>
      <c r="AC98" s="145"/>
      <c r="AD98" s="145"/>
      <c r="AE98" s="145" t="s">
        <v>412</v>
      </c>
      <c r="AF98" s="145"/>
      <c r="AG98" s="145"/>
      <c r="AH98" s="145"/>
      <c r="AI98" s="145"/>
      <c r="AJ98" s="145"/>
      <c r="AK98" s="145"/>
      <c r="AL98" s="145"/>
      <c r="AM98" s="145"/>
      <c r="AN98" s="162"/>
      <c r="AO98" s="160">
        <v>12</v>
      </c>
      <c r="AP98" s="160"/>
      <c r="AQ98" s="160"/>
      <c r="AR98" s="160"/>
      <c r="AS98" s="160"/>
      <c r="AT98" s="160"/>
      <c r="AU98" s="160"/>
      <c r="AV98" s="160"/>
      <c r="AW98" s="160">
        <v>0</v>
      </c>
      <c r="AX98" s="160"/>
      <c r="AY98" s="160"/>
      <c r="AZ98" s="160"/>
      <c r="BA98" s="160"/>
      <c r="BB98" s="160"/>
      <c r="BC98" s="160"/>
      <c r="BD98" s="160"/>
      <c r="BE98" s="160">
        <f t="shared" si="3"/>
        <v>12</v>
      </c>
      <c r="BF98" s="160"/>
      <c r="BG98" s="160"/>
      <c r="BH98" s="160"/>
      <c r="BI98" s="160"/>
      <c r="BJ98" s="160"/>
      <c r="BK98" s="160"/>
      <c r="BL98" s="160"/>
    </row>
    <row r="99" spans="1:64" ht="26.25" customHeight="1" x14ac:dyDescent="0.2">
      <c r="A99" s="141"/>
      <c r="B99" s="141"/>
      <c r="C99" s="141"/>
      <c r="D99" s="141"/>
      <c r="E99" s="141"/>
      <c r="F99" s="141"/>
      <c r="G99" s="162" t="s">
        <v>111</v>
      </c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2"/>
      <c r="Z99" s="145" t="s">
        <v>109</v>
      </c>
      <c r="AA99" s="145"/>
      <c r="AB99" s="145"/>
      <c r="AC99" s="145"/>
      <c r="AD99" s="145"/>
      <c r="AE99" s="145" t="s">
        <v>412</v>
      </c>
      <c r="AF99" s="145"/>
      <c r="AG99" s="145"/>
      <c r="AH99" s="145"/>
      <c r="AI99" s="145"/>
      <c r="AJ99" s="145"/>
      <c r="AK99" s="145"/>
      <c r="AL99" s="145"/>
      <c r="AM99" s="145"/>
      <c r="AN99" s="162"/>
      <c r="AO99" s="160">
        <v>16</v>
      </c>
      <c r="AP99" s="160"/>
      <c r="AQ99" s="160"/>
      <c r="AR99" s="160"/>
      <c r="AS99" s="160"/>
      <c r="AT99" s="160"/>
      <c r="AU99" s="160"/>
      <c r="AV99" s="160"/>
      <c r="AW99" s="160">
        <v>0</v>
      </c>
      <c r="AX99" s="160"/>
      <c r="AY99" s="160"/>
      <c r="AZ99" s="160"/>
      <c r="BA99" s="160"/>
      <c r="BB99" s="160"/>
      <c r="BC99" s="160"/>
      <c r="BD99" s="160"/>
      <c r="BE99" s="160">
        <f t="shared" si="3"/>
        <v>16</v>
      </c>
      <c r="BF99" s="160"/>
      <c r="BG99" s="160"/>
      <c r="BH99" s="160"/>
      <c r="BI99" s="160"/>
      <c r="BJ99" s="160"/>
      <c r="BK99" s="160"/>
      <c r="BL99" s="160"/>
    </row>
    <row r="100" spans="1:64" s="61" customFormat="1" ht="12.75" customHeight="1" x14ac:dyDescent="0.2">
      <c r="A100" s="204"/>
      <c r="B100" s="204"/>
      <c r="C100" s="204"/>
      <c r="D100" s="204"/>
      <c r="E100" s="204"/>
      <c r="F100" s="204"/>
      <c r="G100" s="162" t="s">
        <v>134</v>
      </c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2"/>
      <c r="Z100" s="145"/>
      <c r="AA100" s="145"/>
      <c r="AB100" s="145"/>
      <c r="AC100" s="145"/>
      <c r="AD100" s="145"/>
      <c r="AE100" s="145"/>
      <c r="AF100" s="145"/>
      <c r="AG100" s="145"/>
      <c r="AH100" s="145"/>
      <c r="AI100" s="145"/>
      <c r="AJ100" s="145"/>
      <c r="AK100" s="145"/>
      <c r="AL100" s="145"/>
      <c r="AM100" s="145"/>
      <c r="AN100" s="162"/>
      <c r="AO100" s="160">
        <v>114</v>
      </c>
      <c r="AP100" s="160"/>
      <c r="AQ100" s="160"/>
      <c r="AR100" s="160"/>
      <c r="AS100" s="160"/>
      <c r="AT100" s="160"/>
      <c r="AU100" s="160"/>
      <c r="AV100" s="160"/>
      <c r="AW100" s="160">
        <v>0</v>
      </c>
      <c r="AX100" s="160"/>
      <c r="AY100" s="160"/>
      <c r="AZ100" s="160"/>
      <c r="BA100" s="160"/>
      <c r="BB100" s="160"/>
      <c r="BC100" s="160"/>
      <c r="BD100" s="160"/>
      <c r="BE100" s="160">
        <f t="shared" si="3"/>
        <v>114</v>
      </c>
      <c r="BF100" s="160"/>
      <c r="BG100" s="160"/>
      <c r="BH100" s="160"/>
      <c r="BI100" s="160"/>
      <c r="BJ100" s="160"/>
      <c r="BK100" s="160"/>
      <c r="BL100" s="160"/>
    </row>
    <row r="101" spans="1:64" ht="15.75" customHeight="1" x14ac:dyDescent="0.2">
      <c r="A101" s="141"/>
      <c r="B101" s="141"/>
      <c r="C101" s="141"/>
      <c r="D101" s="141"/>
      <c r="E101" s="141"/>
      <c r="F101" s="141"/>
      <c r="G101" s="162" t="s">
        <v>136</v>
      </c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2"/>
      <c r="Z101" s="145" t="s">
        <v>109</v>
      </c>
      <c r="AA101" s="145"/>
      <c r="AB101" s="145"/>
      <c r="AC101" s="145"/>
      <c r="AD101" s="145"/>
      <c r="AE101" s="145" t="s">
        <v>102</v>
      </c>
      <c r="AF101" s="145"/>
      <c r="AG101" s="145"/>
      <c r="AH101" s="145"/>
      <c r="AI101" s="145"/>
      <c r="AJ101" s="145"/>
      <c r="AK101" s="145"/>
      <c r="AL101" s="145"/>
      <c r="AM101" s="145"/>
      <c r="AN101" s="162"/>
      <c r="AO101" s="160">
        <v>61</v>
      </c>
      <c r="AP101" s="160"/>
      <c r="AQ101" s="160"/>
      <c r="AR101" s="160"/>
      <c r="AS101" s="160"/>
      <c r="AT101" s="160"/>
      <c r="AU101" s="160"/>
      <c r="AV101" s="160"/>
      <c r="AW101" s="160">
        <v>0</v>
      </c>
      <c r="AX101" s="160"/>
      <c r="AY101" s="160"/>
      <c r="AZ101" s="160"/>
      <c r="BA101" s="160"/>
      <c r="BB101" s="160"/>
      <c r="BC101" s="160"/>
      <c r="BD101" s="160"/>
      <c r="BE101" s="160">
        <f t="shared" si="3"/>
        <v>61</v>
      </c>
      <c r="BF101" s="160"/>
      <c r="BG101" s="160"/>
      <c r="BH101" s="160"/>
      <c r="BI101" s="160"/>
      <c r="BJ101" s="160"/>
      <c r="BK101" s="160"/>
      <c r="BL101" s="160"/>
    </row>
    <row r="102" spans="1:64" ht="18" customHeight="1" x14ac:dyDescent="0.2">
      <c r="A102" s="141"/>
      <c r="B102" s="141"/>
      <c r="C102" s="141"/>
      <c r="D102" s="141"/>
      <c r="E102" s="141"/>
      <c r="F102" s="141"/>
      <c r="G102" s="162" t="s">
        <v>137</v>
      </c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2"/>
      <c r="Z102" s="145" t="s">
        <v>109</v>
      </c>
      <c r="AA102" s="145"/>
      <c r="AB102" s="145"/>
      <c r="AC102" s="145"/>
      <c r="AD102" s="145"/>
      <c r="AE102" s="145" t="s">
        <v>102</v>
      </c>
      <c r="AF102" s="145"/>
      <c r="AG102" s="145"/>
      <c r="AH102" s="145"/>
      <c r="AI102" s="145"/>
      <c r="AJ102" s="145"/>
      <c r="AK102" s="145"/>
      <c r="AL102" s="145"/>
      <c r="AM102" s="145"/>
      <c r="AN102" s="162"/>
      <c r="AO102" s="160">
        <v>53</v>
      </c>
      <c r="AP102" s="160"/>
      <c r="AQ102" s="160"/>
      <c r="AR102" s="160"/>
      <c r="AS102" s="160"/>
      <c r="AT102" s="160"/>
      <c r="AU102" s="160"/>
      <c r="AV102" s="160"/>
      <c r="AW102" s="160">
        <v>0</v>
      </c>
      <c r="AX102" s="160"/>
      <c r="AY102" s="160"/>
      <c r="AZ102" s="160"/>
      <c r="BA102" s="160"/>
      <c r="BB102" s="160"/>
      <c r="BC102" s="160"/>
      <c r="BD102" s="160"/>
      <c r="BE102" s="160">
        <f t="shared" si="3"/>
        <v>53</v>
      </c>
      <c r="BF102" s="160"/>
      <c r="BG102" s="160"/>
      <c r="BH102" s="160"/>
      <c r="BI102" s="160"/>
      <c r="BJ102" s="160"/>
      <c r="BK102" s="160"/>
      <c r="BL102" s="160"/>
    </row>
    <row r="103" spans="1:64" ht="27.75" customHeight="1" x14ac:dyDescent="0.2">
      <c r="A103" s="141"/>
      <c r="B103" s="141"/>
      <c r="C103" s="141"/>
      <c r="D103" s="141"/>
      <c r="E103" s="141"/>
      <c r="F103" s="141"/>
      <c r="G103" s="162" t="s">
        <v>413</v>
      </c>
      <c r="H103" s="221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21"/>
      <c r="Y103" s="222"/>
      <c r="Z103" s="145" t="s">
        <v>109</v>
      </c>
      <c r="AA103" s="145"/>
      <c r="AB103" s="145"/>
      <c r="AC103" s="145"/>
      <c r="AD103" s="145"/>
      <c r="AE103" s="145" t="s">
        <v>219</v>
      </c>
      <c r="AF103" s="145"/>
      <c r="AG103" s="145"/>
      <c r="AH103" s="145"/>
      <c r="AI103" s="145"/>
      <c r="AJ103" s="145"/>
      <c r="AK103" s="145"/>
      <c r="AL103" s="145"/>
      <c r="AM103" s="145"/>
      <c r="AN103" s="162"/>
      <c r="AO103" s="160">
        <v>1</v>
      </c>
      <c r="AP103" s="160"/>
      <c r="AQ103" s="160"/>
      <c r="AR103" s="160"/>
      <c r="AS103" s="160"/>
      <c r="AT103" s="160"/>
      <c r="AU103" s="160"/>
      <c r="AV103" s="160"/>
      <c r="AW103" s="160">
        <v>0</v>
      </c>
      <c r="AX103" s="160"/>
      <c r="AY103" s="160"/>
      <c r="AZ103" s="160"/>
      <c r="BA103" s="160"/>
      <c r="BB103" s="160"/>
      <c r="BC103" s="160"/>
      <c r="BD103" s="160"/>
      <c r="BE103" s="160">
        <f t="shared" si="3"/>
        <v>1</v>
      </c>
      <c r="BF103" s="160"/>
      <c r="BG103" s="160"/>
      <c r="BH103" s="160"/>
      <c r="BI103" s="160"/>
      <c r="BJ103" s="160"/>
      <c r="BK103" s="160"/>
      <c r="BL103" s="160"/>
    </row>
    <row r="104" spans="1:64" ht="27.75" customHeight="1" x14ac:dyDescent="0.2">
      <c r="A104" s="141"/>
      <c r="B104" s="141"/>
      <c r="C104" s="141"/>
      <c r="D104" s="141"/>
      <c r="E104" s="141"/>
      <c r="F104" s="141"/>
      <c r="G104" s="162" t="s">
        <v>414</v>
      </c>
      <c r="H104" s="221"/>
      <c r="I104" s="221"/>
      <c r="J104" s="221"/>
      <c r="K104" s="221"/>
      <c r="L104" s="221"/>
      <c r="M104" s="221"/>
      <c r="N104" s="221"/>
      <c r="O104" s="221"/>
      <c r="P104" s="221"/>
      <c r="Q104" s="221"/>
      <c r="R104" s="221"/>
      <c r="S104" s="221"/>
      <c r="T104" s="221"/>
      <c r="U104" s="221"/>
      <c r="V104" s="221"/>
      <c r="W104" s="221"/>
      <c r="X104" s="221"/>
      <c r="Y104" s="222"/>
      <c r="Z104" s="145" t="s">
        <v>415</v>
      </c>
      <c r="AA104" s="145"/>
      <c r="AB104" s="145"/>
      <c r="AC104" s="145"/>
      <c r="AD104" s="145"/>
      <c r="AE104" s="145" t="s">
        <v>416</v>
      </c>
      <c r="AF104" s="145"/>
      <c r="AG104" s="145"/>
      <c r="AH104" s="145"/>
      <c r="AI104" s="145"/>
      <c r="AJ104" s="145"/>
      <c r="AK104" s="145"/>
      <c r="AL104" s="145"/>
      <c r="AM104" s="145"/>
      <c r="AN104" s="162"/>
      <c r="AO104" s="160">
        <v>1134.5</v>
      </c>
      <c r="AP104" s="160"/>
      <c r="AQ104" s="160"/>
      <c r="AR104" s="160"/>
      <c r="AS104" s="160"/>
      <c r="AT104" s="160"/>
      <c r="AU104" s="160"/>
      <c r="AV104" s="160"/>
      <c r="AW104" s="160">
        <v>0</v>
      </c>
      <c r="AX104" s="160"/>
      <c r="AY104" s="160"/>
      <c r="AZ104" s="160"/>
      <c r="BA104" s="160"/>
      <c r="BB104" s="160"/>
      <c r="BC104" s="160"/>
      <c r="BD104" s="160"/>
      <c r="BE104" s="160">
        <f t="shared" si="3"/>
        <v>1134.5</v>
      </c>
      <c r="BF104" s="160"/>
      <c r="BG104" s="160"/>
      <c r="BH104" s="160"/>
      <c r="BI104" s="160"/>
      <c r="BJ104" s="160"/>
      <c r="BK104" s="160"/>
      <c r="BL104" s="160"/>
    </row>
    <row r="105" spans="1:64" ht="27.75" customHeight="1" x14ac:dyDescent="0.2">
      <c r="A105" s="141"/>
      <c r="B105" s="141"/>
      <c r="C105" s="141"/>
      <c r="D105" s="141"/>
      <c r="E105" s="141"/>
      <c r="F105" s="141"/>
      <c r="G105" s="162" t="s">
        <v>417</v>
      </c>
      <c r="H105" s="221"/>
      <c r="I105" s="221"/>
      <c r="J105" s="221"/>
      <c r="K105" s="221"/>
      <c r="L105" s="221"/>
      <c r="M105" s="221"/>
      <c r="N105" s="221"/>
      <c r="O105" s="221"/>
      <c r="P105" s="221"/>
      <c r="Q105" s="221"/>
      <c r="R105" s="221"/>
      <c r="S105" s="221"/>
      <c r="T105" s="221"/>
      <c r="U105" s="221"/>
      <c r="V105" s="221"/>
      <c r="W105" s="221"/>
      <c r="X105" s="221"/>
      <c r="Y105" s="222"/>
      <c r="Z105" s="145" t="s">
        <v>109</v>
      </c>
      <c r="AA105" s="145"/>
      <c r="AB105" s="145"/>
      <c r="AC105" s="145"/>
      <c r="AD105" s="145"/>
      <c r="AE105" s="145" t="s">
        <v>418</v>
      </c>
      <c r="AF105" s="145"/>
      <c r="AG105" s="145"/>
      <c r="AH105" s="145"/>
      <c r="AI105" s="145"/>
      <c r="AJ105" s="145"/>
      <c r="AK105" s="145"/>
      <c r="AL105" s="145"/>
      <c r="AM105" s="145"/>
      <c r="AN105" s="162"/>
      <c r="AO105" s="160">
        <v>675</v>
      </c>
      <c r="AP105" s="160"/>
      <c r="AQ105" s="160"/>
      <c r="AR105" s="160"/>
      <c r="AS105" s="160"/>
      <c r="AT105" s="160"/>
      <c r="AU105" s="160"/>
      <c r="AV105" s="160"/>
      <c r="AW105" s="160">
        <v>0</v>
      </c>
      <c r="AX105" s="160"/>
      <c r="AY105" s="160"/>
      <c r="AZ105" s="160"/>
      <c r="BA105" s="160"/>
      <c r="BB105" s="160"/>
      <c r="BC105" s="160"/>
      <c r="BD105" s="160"/>
      <c r="BE105" s="160">
        <f t="shared" si="3"/>
        <v>675</v>
      </c>
      <c r="BF105" s="160"/>
      <c r="BG105" s="160"/>
      <c r="BH105" s="160"/>
      <c r="BI105" s="160"/>
      <c r="BJ105" s="160"/>
      <c r="BK105" s="160"/>
      <c r="BL105" s="160"/>
    </row>
    <row r="106" spans="1:64" s="61" customFormat="1" ht="12.75" customHeight="1" x14ac:dyDescent="0.2">
      <c r="A106" s="204">
        <v>3</v>
      </c>
      <c r="B106" s="204"/>
      <c r="C106" s="204"/>
      <c r="D106" s="204"/>
      <c r="E106" s="204"/>
      <c r="F106" s="204"/>
      <c r="G106" s="209" t="s">
        <v>74</v>
      </c>
      <c r="H106" s="223"/>
      <c r="I106" s="223"/>
      <c r="J106" s="223"/>
      <c r="K106" s="223"/>
      <c r="L106" s="223"/>
      <c r="M106" s="223"/>
      <c r="N106" s="223"/>
      <c r="O106" s="223"/>
      <c r="P106" s="223"/>
      <c r="Q106" s="223"/>
      <c r="R106" s="223"/>
      <c r="S106" s="223"/>
      <c r="T106" s="223"/>
      <c r="U106" s="223"/>
      <c r="V106" s="223"/>
      <c r="W106" s="223"/>
      <c r="X106" s="223"/>
      <c r="Y106" s="224"/>
      <c r="Z106" s="212"/>
      <c r="AA106" s="212"/>
      <c r="AB106" s="212"/>
      <c r="AC106" s="212"/>
      <c r="AD106" s="212"/>
      <c r="AE106" s="209"/>
      <c r="AF106" s="223"/>
      <c r="AG106" s="223"/>
      <c r="AH106" s="223"/>
      <c r="AI106" s="223"/>
      <c r="AJ106" s="223"/>
      <c r="AK106" s="223"/>
      <c r="AL106" s="223"/>
      <c r="AM106" s="223"/>
      <c r="AN106" s="224"/>
      <c r="AO106" s="161"/>
      <c r="AP106" s="161"/>
      <c r="AQ106" s="161"/>
      <c r="AR106" s="161"/>
      <c r="AS106" s="161"/>
      <c r="AT106" s="161"/>
      <c r="AU106" s="161"/>
      <c r="AV106" s="161"/>
      <c r="AW106" s="161"/>
      <c r="AX106" s="161"/>
      <c r="AY106" s="161"/>
      <c r="AZ106" s="161"/>
      <c r="BA106" s="161"/>
      <c r="BB106" s="161"/>
      <c r="BC106" s="161"/>
      <c r="BD106" s="161"/>
      <c r="BE106" s="161"/>
      <c r="BF106" s="161"/>
      <c r="BG106" s="161"/>
      <c r="BH106" s="161"/>
      <c r="BI106" s="161"/>
      <c r="BJ106" s="161"/>
      <c r="BK106" s="161"/>
      <c r="BL106" s="161"/>
    </row>
    <row r="107" spans="1:64" ht="12.75" customHeight="1" x14ac:dyDescent="0.2">
      <c r="A107" s="141"/>
      <c r="B107" s="141"/>
      <c r="C107" s="141"/>
      <c r="D107" s="141"/>
      <c r="E107" s="141"/>
      <c r="F107" s="141"/>
      <c r="G107" s="162" t="s">
        <v>138</v>
      </c>
      <c r="H107" s="221"/>
      <c r="I107" s="221"/>
      <c r="J107" s="221"/>
      <c r="K107" s="221"/>
      <c r="L107" s="221"/>
      <c r="M107" s="221"/>
      <c r="N107" s="221"/>
      <c r="O107" s="221"/>
      <c r="P107" s="221"/>
      <c r="Q107" s="221"/>
      <c r="R107" s="221"/>
      <c r="S107" s="221"/>
      <c r="T107" s="221"/>
      <c r="U107" s="221"/>
      <c r="V107" s="221"/>
      <c r="W107" s="221"/>
      <c r="X107" s="221"/>
      <c r="Y107" s="222"/>
      <c r="Z107" s="145" t="s">
        <v>67</v>
      </c>
      <c r="AA107" s="145"/>
      <c r="AB107" s="145"/>
      <c r="AC107" s="145"/>
      <c r="AD107" s="145"/>
      <c r="AE107" s="162" t="s">
        <v>76</v>
      </c>
      <c r="AF107" s="221"/>
      <c r="AG107" s="221"/>
      <c r="AH107" s="221"/>
      <c r="AI107" s="221"/>
      <c r="AJ107" s="221"/>
      <c r="AK107" s="221"/>
      <c r="AL107" s="221"/>
      <c r="AM107" s="221"/>
      <c r="AN107" s="222"/>
      <c r="AO107" s="160">
        <f>SUM(AO70/AO94)</f>
        <v>12404.101891659502</v>
      </c>
      <c r="AP107" s="160"/>
      <c r="AQ107" s="160"/>
      <c r="AR107" s="160"/>
      <c r="AS107" s="160"/>
      <c r="AT107" s="160"/>
      <c r="AU107" s="160"/>
      <c r="AV107" s="160"/>
      <c r="AW107" s="160">
        <v>0</v>
      </c>
      <c r="AX107" s="160"/>
      <c r="AY107" s="160"/>
      <c r="AZ107" s="160"/>
      <c r="BA107" s="160"/>
      <c r="BB107" s="160"/>
      <c r="BC107" s="160"/>
      <c r="BD107" s="160"/>
      <c r="BE107" s="160">
        <f t="shared" ref="BE107:BE115" si="4">AO107+AW107</f>
        <v>12404.101891659502</v>
      </c>
      <c r="BF107" s="160"/>
      <c r="BG107" s="160"/>
      <c r="BH107" s="160"/>
      <c r="BI107" s="160"/>
      <c r="BJ107" s="160"/>
      <c r="BK107" s="160"/>
      <c r="BL107" s="160"/>
    </row>
    <row r="108" spans="1:64" ht="19.5" customHeight="1" x14ac:dyDescent="0.2">
      <c r="A108" s="141"/>
      <c r="B108" s="141"/>
      <c r="C108" s="141"/>
      <c r="D108" s="141"/>
      <c r="E108" s="141"/>
      <c r="F108" s="141"/>
      <c r="G108" s="162" t="s">
        <v>419</v>
      </c>
      <c r="H108" s="221"/>
      <c r="I108" s="221"/>
      <c r="J108" s="221"/>
      <c r="K108" s="221"/>
      <c r="L108" s="221"/>
      <c r="M108" s="221"/>
      <c r="N108" s="221"/>
      <c r="O108" s="221"/>
      <c r="P108" s="221"/>
      <c r="Q108" s="221"/>
      <c r="R108" s="221"/>
      <c r="S108" s="221"/>
      <c r="T108" s="221"/>
      <c r="U108" s="221"/>
      <c r="V108" s="221"/>
      <c r="W108" s="221"/>
      <c r="X108" s="221"/>
      <c r="Y108" s="222"/>
      <c r="Z108" s="145" t="s">
        <v>67</v>
      </c>
      <c r="AA108" s="145"/>
      <c r="AB108" s="145"/>
      <c r="AC108" s="145"/>
      <c r="AD108" s="145"/>
      <c r="AE108" s="162" t="s">
        <v>76</v>
      </c>
      <c r="AF108" s="221"/>
      <c r="AG108" s="221"/>
      <c r="AH108" s="221"/>
      <c r="AI108" s="221"/>
      <c r="AJ108" s="221"/>
      <c r="AK108" s="221"/>
      <c r="AL108" s="221"/>
      <c r="AM108" s="221"/>
      <c r="AN108" s="222"/>
      <c r="AO108" s="160">
        <v>55669.67</v>
      </c>
      <c r="AP108" s="160"/>
      <c r="AQ108" s="160"/>
      <c r="AR108" s="160"/>
      <c r="AS108" s="160"/>
      <c r="AT108" s="160"/>
      <c r="AU108" s="160"/>
      <c r="AV108" s="160"/>
      <c r="AW108" s="160">
        <v>0</v>
      </c>
      <c r="AX108" s="160"/>
      <c r="AY108" s="160"/>
      <c r="AZ108" s="160"/>
      <c r="BA108" s="160"/>
      <c r="BB108" s="160"/>
      <c r="BC108" s="160"/>
      <c r="BD108" s="160"/>
      <c r="BE108" s="160">
        <f t="shared" si="4"/>
        <v>55669.67</v>
      </c>
      <c r="BF108" s="160"/>
      <c r="BG108" s="160"/>
      <c r="BH108" s="160"/>
      <c r="BI108" s="160"/>
      <c r="BJ108" s="160"/>
      <c r="BK108" s="160"/>
      <c r="BL108" s="160"/>
    </row>
    <row r="109" spans="1:64" ht="12.75" customHeight="1" x14ac:dyDescent="0.2">
      <c r="A109" s="141"/>
      <c r="B109" s="141"/>
      <c r="C109" s="141"/>
      <c r="D109" s="141"/>
      <c r="E109" s="141"/>
      <c r="F109" s="141"/>
      <c r="G109" s="162" t="s">
        <v>139</v>
      </c>
      <c r="H109" s="221"/>
      <c r="I109" s="221"/>
      <c r="J109" s="221"/>
      <c r="K109" s="221"/>
      <c r="L109" s="221"/>
      <c r="M109" s="221"/>
      <c r="N109" s="221"/>
      <c r="O109" s="221"/>
      <c r="P109" s="221"/>
      <c r="Q109" s="221"/>
      <c r="R109" s="221"/>
      <c r="S109" s="221"/>
      <c r="T109" s="221"/>
      <c r="U109" s="221"/>
      <c r="V109" s="221"/>
      <c r="W109" s="221"/>
      <c r="X109" s="221"/>
      <c r="Y109" s="222"/>
      <c r="Z109" s="145" t="s">
        <v>115</v>
      </c>
      <c r="AA109" s="145"/>
      <c r="AB109" s="145"/>
      <c r="AC109" s="145"/>
      <c r="AD109" s="145"/>
      <c r="AE109" s="162" t="s">
        <v>76</v>
      </c>
      <c r="AF109" s="221"/>
      <c r="AG109" s="221"/>
      <c r="AH109" s="221"/>
      <c r="AI109" s="221"/>
      <c r="AJ109" s="221"/>
      <c r="AK109" s="221"/>
      <c r="AL109" s="221"/>
      <c r="AM109" s="221"/>
      <c r="AN109" s="222"/>
      <c r="AO109" s="160">
        <v>684949</v>
      </c>
      <c r="AP109" s="160"/>
      <c r="AQ109" s="160"/>
      <c r="AR109" s="160"/>
      <c r="AS109" s="160"/>
      <c r="AT109" s="160"/>
      <c r="AU109" s="160"/>
      <c r="AV109" s="160"/>
      <c r="AW109" s="160">
        <v>0</v>
      </c>
      <c r="AX109" s="160"/>
      <c r="AY109" s="160"/>
      <c r="AZ109" s="160"/>
      <c r="BA109" s="160"/>
      <c r="BB109" s="160"/>
      <c r="BC109" s="160"/>
      <c r="BD109" s="160"/>
      <c r="BE109" s="160">
        <f t="shared" si="4"/>
        <v>684949</v>
      </c>
      <c r="BF109" s="160"/>
      <c r="BG109" s="160"/>
      <c r="BH109" s="160"/>
      <c r="BI109" s="160"/>
      <c r="BJ109" s="160"/>
      <c r="BK109" s="160"/>
      <c r="BL109" s="160"/>
    </row>
    <row r="110" spans="1:64" ht="12.75" customHeight="1" x14ac:dyDescent="0.2">
      <c r="A110" s="141"/>
      <c r="B110" s="141"/>
      <c r="C110" s="141"/>
      <c r="D110" s="141"/>
      <c r="E110" s="141"/>
      <c r="F110" s="141"/>
      <c r="G110" s="162" t="s">
        <v>140</v>
      </c>
      <c r="H110" s="221"/>
      <c r="I110" s="221"/>
      <c r="J110" s="221"/>
      <c r="K110" s="221"/>
      <c r="L110" s="221"/>
      <c r="M110" s="221"/>
      <c r="N110" s="221"/>
      <c r="O110" s="221"/>
      <c r="P110" s="221"/>
      <c r="Q110" s="221"/>
      <c r="R110" s="221"/>
      <c r="S110" s="221"/>
      <c r="T110" s="221"/>
      <c r="U110" s="221"/>
      <c r="V110" s="221"/>
      <c r="W110" s="221"/>
      <c r="X110" s="221"/>
      <c r="Y110" s="222"/>
      <c r="Z110" s="145" t="s">
        <v>115</v>
      </c>
      <c r="AA110" s="145"/>
      <c r="AB110" s="145"/>
      <c r="AC110" s="145"/>
      <c r="AD110" s="145"/>
      <c r="AE110" s="162" t="s">
        <v>76</v>
      </c>
      <c r="AF110" s="221"/>
      <c r="AG110" s="221"/>
      <c r="AH110" s="221"/>
      <c r="AI110" s="221"/>
      <c r="AJ110" s="221"/>
      <c r="AK110" s="221"/>
      <c r="AL110" s="221"/>
      <c r="AM110" s="221"/>
      <c r="AN110" s="222"/>
      <c r="AO110" s="160">
        <v>16417</v>
      </c>
      <c r="AP110" s="160"/>
      <c r="AQ110" s="160"/>
      <c r="AR110" s="160"/>
      <c r="AS110" s="160"/>
      <c r="AT110" s="160"/>
      <c r="AU110" s="160"/>
      <c r="AV110" s="160"/>
      <c r="AW110" s="160">
        <v>0</v>
      </c>
      <c r="AX110" s="160"/>
      <c r="AY110" s="160"/>
      <c r="AZ110" s="160"/>
      <c r="BA110" s="160"/>
      <c r="BB110" s="160"/>
      <c r="BC110" s="160"/>
      <c r="BD110" s="160"/>
      <c r="BE110" s="160">
        <f t="shared" si="4"/>
        <v>16417</v>
      </c>
      <c r="BF110" s="160"/>
      <c r="BG110" s="160"/>
      <c r="BH110" s="160"/>
      <c r="BI110" s="160"/>
      <c r="BJ110" s="160"/>
      <c r="BK110" s="160"/>
      <c r="BL110" s="160"/>
    </row>
    <row r="111" spans="1:64" ht="12.75" customHeight="1" x14ac:dyDescent="0.2">
      <c r="A111" s="141"/>
      <c r="B111" s="141"/>
      <c r="C111" s="141"/>
      <c r="D111" s="141"/>
      <c r="E111" s="141"/>
      <c r="F111" s="141"/>
      <c r="G111" s="162" t="s">
        <v>420</v>
      </c>
      <c r="H111" s="221"/>
      <c r="I111" s="221"/>
      <c r="J111" s="221"/>
      <c r="K111" s="221"/>
      <c r="L111" s="221"/>
      <c r="M111" s="221"/>
      <c r="N111" s="221"/>
      <c r="O111" s="221"/>
      <c r="P111" s="221"/>
      <c r="Q111" s="221"/>
      <c r="R111" s="221"/>
      <c r="S111" s="221"/>
      <c r="T111" s="221"/>
      <c r="U111" s="221"/>
      <c r="V111" s="221"/>
      <c r="W111" s="221"/>
      <c r="X111" s="221"/>
      <c r="Y111" s="222"/>
      <c r="Z111" s="145" t="s">
        <v>67</v>
      </c>
      <c r="AA111" s="145"/>
      <c r="AB111" s="145"/>
      <c r="AC111" s="145"/>
      <c r="AD111" s="145"/>
      <c r="AE111" s="162" t="s">
        <v>76</v>
      </c>
      <c r="AF111" s="221"/>
      <c r="AG111" s="221"/>
      <c r="AH111" s="221"/>
      <c r="AI111" s="221"/>
      <c r="AJ111" s="221"/>
      <c r="AK111" s="221"/>
      <c r="AL111" s="221"/>
      <c r="AM111" s="221"/>
      <c r="AN111" s="222"/>
      <c r="AO111" s="160">
        <v>17.59</v>
      </c>
      <c r="AP111" s="160"/>
      <c r="AQ111" s="160"/>
      <c r="AR111" s="160"/>
      <c r="AS111" s="160"/>
      <c r="AT111" s="160"/>
      <c r="AU111" s="160"/>
      <c r="AV111" s="160"/>
      <c r="AW111" s="160">
        <v>8.52</v>
      </c>
      <c r="AX111" s="160"/>
      <c r="AY111" s="160"/>
      <c r="AZ111" s="160"/>
      <c r="BA111" s="160"/>
      <c r="BB111" s="160"/>
      <c r="BC111" s="160"/>
      <c r="BD111" s="160"/>
      <c r="BE111" s="160">
        <f t="shared" si="4"/>
        <v>26.11</v>
      </c>
      <c r="BF111" s="160"/>
      <c r="BG111" s="160"/>
      <c r="BH111" s="160"/>
      <c r="BI111" s="160"/>
      <c r="BJ111" s="160"/>
      <c r="BK111" s="160"/>
      <c r="BL111" s="160"/>
    </row>
    <row r="112" spans="1:64" ht="12.75" customHeight="1" x14ac:dyDescent="0.2">
      <c r="A112" s="141"/>
      <c r="B112" s="141"/>
      <c r="C112" s="141"/>
      <c r="D112" s="141"/>
      <c r="E112" s="141"/>
      <c r="F112" s="141"/>
      <c r="G112" s="162" t="s">
        <v>421</v>
      </c>
      <c r="H112" s="221"/>
      <c r="I112" s="221"/>
      <c r="J112" s="221"/>
      <c r="K112" s="221"/>
      <c r="L112" s="221"/>
      <c r="M112" s="221"/>
      <c r="N112" s="221"/>
      <c r="O112" s="221"/>
      <c r="P112" s="221"/>
      <c r="Q112" s="221"/>
      <c r="R112" s="221"/>
      <c r="S112" s="221"/>
      <c r="T112" s="221"/>
      <c r="U112" s="221"/>
      <c r="V112" s="221"/>
      <c r="W112" s="221"/>
      <c r="X112" s="221"/>
      <c r="Y112" s="222"/>
      <c r="Z112" s="145" t="s">
        <v>67</v>
      </c>
      <c r="AA112" s="145"/>
      <c r="AB112" s="145"/>
      <c r="AC112" s="145"/>
      <c r="AD112" s="145"/>
      <c r="AE112" s="162" t="s">
        <v>76</v>
      </c>
      <c r="AF112" s="221"/>
      <c r="AG112" s="221"/>
      <c r="AH112" s="221"/>
      <c r="AI112" s="221"/>
      <c r="AJ112" s="221"/>
      <c r="AK112" s="221"/>
      <c r="AL112" s="221"/>
      <c r="AM112" s="221"/>
      <c r="AN112" s="222"/>
      <c r="AO112" s="160">
        <v>22</v>
      </c>
      <c r="AP112" s="160"/>
      <c r="AQ112" s="160"/>
      <c r="AR112" s="160"/>
      <c r="AS112" s="160"/>
      <c r="AT112" s="160"/>
      <c r="AU112" s="160"/>
      <c r="AV112" s="160"/>
      <c r="AW112" s="160">
        <v>0</v>
      </c>
      <c r="AX112" s="160"/>
      <c r="AY112" s="160"/>
      <c r="AZ112" s="160"/>
      <c r="BA112" s="160"/>
      <c r="BB112" s="160"/>
      <c r="BC112" s="160"/>
      <c r="BD112" s="160"/>
      <c r="BE112" s="160">
        <f t="shared" si="4"/>
        <v>22</v>
      </c>
      <c r="BF112" s="160"/>
      <c r="BG112" s="160"/>
      <c r="BH112" s="160"/>
      <c r="BI112" s="160"/>
      <c r="BJ112" s="160"/>
      <c r="BK112" s="160"/>
      <c r="BL112" s="160"/>
    </row>
    <row r="113" spans="1:79" ht="12.75" customHeight="1" x14ac:dyDescent="0.2">
      <c r="A113" s="141"/>
      <c r="B113" s="141"/>
      <c r="C113" s="141"/>
      <c r="D113" s="141"/>
      <c r="E113" s="141"/>
      <c r="F113" s="141"/>
      <c r="G113" s="162" t="s">
        <v>422</v>
      </c>
      <c r="H113" s="221"/>
      <c r="I113" s="221"/>
      <c r="J113" s="221"/>
      <c r="K113" s="221"/>
      <c r="L113" s="221"/>
      <c r="M113" s="221"/>
      <c r="N113" s="221"/>
      <c r="O113" s="221"/>
      <c r="P113" s="221"/>
      <c r="Q113" s="221"/>
      <c r="R113" s="221"/>
      <c r="S113" s="221"/>
      <c r="T113" s="221"/>
      <c r="U113" s="221"/>
      <c r="V113" s="221"/>
      <c r="W113" s="221"/>
      <c r="X113" s="221"/>
      <c r="Y113" s="222"/>
      <c r="Z113" s="145" t="s">
        <v>67</v>
      </c>
      <c r="AA113" s="145"/>
      <c r="AB113" s="145"/>
      <c r="AC113" s="145"/>
      <c r="AD113" s="145"/>
      <c r="AE113" s="162" t="s">
        <v>76</v>
      </c>
      <c r="AF113" s="221"/>
      <c r="AG113" s="221"/>
      <c r="AH113" s="221"/>
      <c r="AI113" s="221"/>
      <c r="AJ113" s="221"/>
      <c r="AK113" s="221"/>
      <c r="AL113" s="221"/>
      <c r="AM113" s="221"/>
      <c r="AN113" s="222"/>
      <c r="AO113" s="160">
        <v>58.39</v>
      </c>
      <c r="AP113" s="160"/>
      <c r="AQ113" s="160"/>
      <c r="AR113" s="160"/>
      <c r="AS113" s="160"/>
      <c r="AT113" s="160"/>
      <c r="AU113" s="160"/>
      <c r="AV113" s="160"/>
      <c r="AW113" s="160">
        <v>0</v>
      </c>
      <c r="AX113" s="160"/>
      <c r="AY113" s="160"/>
      <c r="AZ113" s="160"/>
      <c r="BA113" s="160"/>
      <c r="BB113" s="160"/>
      <c r="BC113" s="160"/>
      <c r="BD113" s="160"/>
      <c r="BE113" s="160">
        <f t="shared" si="4"/>
        <v>58.39</v>
      </c>
      <c r="BF113" s="160"/>
      <c r="BG113" s="160"/>
      <c r="BH113" s="160"/>
      <c r="BI113" s="160"/>
      <c r="BJ113" s="160"/>
      <c r="BK113" s="160"/>
      <c r="BL113" s="160"/>
    </row>
    <row r="114" spans="1:79" ht="12.75" customHeight="1" x14ac:dyDescent="0.2">
      <c r="A114" s="141"/>
      <c r="B114" s="141"/>
      <c r="C114" s="141"/>
      <c r="D114" s="141"/>
      <c r="E114" s="141"/>
      <c r="F114" s="141"/>
      <c r="G114" s="162" t="s">
        <v>423</v>
      </c>
      <c r="H114" s="221"/>
      <c r="I114" s="221"/>
      <c r="J114" s="221"/>
      <c r="K114" s="221"/>
      <c r="L114" s="221"/>
      <c r="M114" s="221"/>
      <c r="N114" s="221"/>
      <c r="O114" s="221"/>
      <c r="P114" s="221"/>
      <c r="Q114" s="221"/>
      <c r="R114" s="221"/>
      <c r="S114" s="221"/>
      <c r="T114" s="221"/>
      <c r="U114" s="221"/>
      <c r="V114" s="221"/>
      <c r="W114" s="221"/>
      <c r="X114" s="221"/>
      <c r="Y114" s="222"/>
      <c r="Z114" s="145" t="s">
        <v>67</v>
      </c>
      <c r="AA114" s="145"/>
      <c r="AB114" s="145"/>
      <c r="AC114" s="145"/>
      <c r="AD114" s="145"/>
      <c r="AE114" s="162" t="s">
        <v>76</v>
      </c>
      <c r="AF114" s="221"/>
      <c r="AG114" s="221"/>
      <c r="AH114" s="221"/>
      <c r="AI114" s="221"/>
      <c r="AJ114" s="221"/>
      <c r="AK114" s="221"/>
      <c r="AL114" s="221"/>
      <c r="AM114" s="221"/>
      <c r="AN114" s="222"/>
      <c r="AO114" s="160">
        <v>34.74</v>
      </c>
      <c r="AP114" s="160"/>
      <c r="AQ114" s="160"/>
      <c r="AR114" s="160"/>
      <c r="AS114" s="160"/>
      <c r="AT114" s="160"/>
      <c r="AU114" s="160"/>
      <c r="AV114" s="160"/>
      <c r="AW114" s="160">
        <v>0</v>
      </c>
      <c r="AX114" s="160"/>
      <c r="AY114" s="160"/>
      <c r="AZ114" s="160"/>
      <c r="BA114" s="160"/>
      <c r="BB114" s="160"/>
      <c r="BC114" s="160"/>
      <c r="BD114" s="160"/>
      <c r="BE114" s="160">
        <f t="shared" si="4"/>
        <v>34.74</v>
      </c>
      <c r="BF114" s="160"/>
      <c r="BG114" s="160"/>
      <c r="BH114" s="160"/>
      <c r="BI114" s="160"/>
      <c r="BJ114" s="160"/>
      <c r="BK114" s="160"/>
      <c r="BL114" s="160"/>
    </row>
    <row r="115" spans="1:79" ht="12.75" customHeight="1" x14ac:dyDescent="0.2">
      <c r="A115" s="141"/>
      <c r="B115" s="141"/>
      <c r="C115" s="141"/>
      <c r="D115" s="141"/>
      <c r="E115" s="141"/>
      <c r="F115" s="141"/>
      <c r="G115" s="162" t="s">
        <v>424</v>
      </c>
      <c r="H115" s="221"/>
      <c r="I115" s="221"/>
      <c r="J115" s="221"/>
      <c r="K115" s="221"/>
      <c r="L115" s="221"/>
      <c r="M115" s="221"/>
      <c r="N115" s="221"/>
      <c r="O115" s="221"/>
      <c r="P115" s="221"/>
      <c r="Q115" s="221"/>
      <c r="R115" s="221"/>
      <c r="S115" s="221"/>
      <c r="T115" s="221"/>
      <c r="U115" s="221"/>
      <c r="V115" s="221"/>
      <c r="W115" s="221"/>
      <c r="X115" s="221"/>
      <c r="Y115" s="222"/>
      <c r="Z115" s="145" t="s">
        <v>109</v>
      </c>
      <c r="AA115" s="145"/>
      <c r="AB115" s="145"/>
      <c r="AC115" s="145"/>
      <c r="AD115" s="145"/>
      <c r="AE115" s="162" t="s">
        <v>76</v>
      </c>
      <c r="AF115" s="221"/>
      <c r="AG115" s="221"/>
      <c r="AH115" s="221"/>
      <c r="AI115" s="221"/>
      <c r="AJ115" s="221"/>
      <c r="AK115" s="221"/>
      <c r="AL115" s="221"/>
      <c r="AM115" s="221"/>
      <c r="AN115" s="222"/>
      <c r="AO115" s="160">
        <v>19</v>
      </c>
      <c r="AP115" s="160"/>
      <c r="AQ115" s="160"/>
      <c r="AR115" s="160"/>
      <c r="AS115" s="160"/>
      <c r="AT115" s="160"/>
      <c r="AU115" s="160"/>
      <c r="AV115" s="160"/>
      <c r="AW115" s="160">
        <v>0</v>
      </c>
      <c r="AX115" s="160"/>
      <c r="AY115" s="160"/>
      <c r="AZ115" s="160"/>
      <c r="BA115" s="160"/>
      <c r="BB115" s="160"/>
      <c r="BC115" s="160"/>
      <c r="BD115" s="160"/>
      <c r="BE115" s="160">
        <f t="shared" si="4"/>
        <v>19</v>
      </c>
      <c r="BF115" s="160"/>
      <c r="BG115" s="160"/>
      <c r="BH115" s="160"/>
      <c r="BI115" s="160"/>
      <c r="BJ115" s="160"/>
      <c r="BK115" s="160"/>
      <c r="BL115" s="160"/>
    </row>
    <row r="116" spans="1:79" s="61" customFormat="1" ht="12.75" customHeight="1" x14ac:dyDescent="0.2">
      <c r="A116" s="204">
        <v>4</v>
      </c>
      <c r="B116" s="204"/>
      <c r="C116" s="204"/>
      <c r="D116" s="204"/>
      <c r="E116" s="204"/>
      <c r="F116" s="204"/>
      <c r="G116" s="209" t="s">
        <v>79</v>
      </c>
      <c r="H116" s="223"/>
      <c r="I116" s="223"/>
      <c r="J116" s="223"/>
      <c r="K116" s="223"/>
      <c r="L116" s="223"/>
      <c r="M116" s="223"/>
      <c r="N116" s="223"/>
      <c r="O116" s="223"/>
      <c r="P116" s="223"/>
      <c r="Q116" s="223"/>
      <c r="R116" s="223"/>
      <c r="S116" s="223"/>
      <c r="T116" s="223"/>
      <c r="U116" s="223"/>
      <c r="V116" s="223"/>
      <c r="W116" s="223"/>
      <c r="X116" s="223"/>
      <c r="Y116" s="224"/>
      <c r="Z116" s="212"/>
      <c r="AA116" s="212"/>
      <c r="AB116" s="212"/>
      <c r="AC116" s="212"/>
      <c r="AD116" s="212"/>
      <c r="AE116" s="209"/>
      <c r="AF116" s="223"/>
      <c r="AG116" s="223"/>
      <c r="AH116" s="223"/>
      <c r="AI116" s="223"/>
      <c r="AJ116" s="223"/>
      <c r="AK116" s="223"/>
      <c r="AL116" s="223"/>
      <c r="AM116" s="223"/>
      <c r="AN116" s="224"/>
      <c r="AO116" s="161"/>
      <c r="AP116" s="161"/>
      <c r="AQ116" s="161"/>
      <c r="AR116" s="161"/>
      <c r="AS116" s="161"/>
      <c r="AT116" s="161"/>
      <c r="AU116" s="161"/>
      <c r="AV116" s="161"/>
      <c r="AW116" s="161"/>
      <c r="AX116" s="161"/>
      <c r="AY116" s="161"/>
      <c r="AZ116" s="161"/>
      <c r="BA116" s="161"/>
      <c r="BB116" s="161"/>
      <c r="BC116" s="161"/>
      <c r="BD116" s="161"/>
      <c r="BE116" s="161"/>
      <c r="BF116" s="161"/>
      <c r="BG116" s="161"/>
      <c r="BH116" s="161"/>
      <c r="BI116" s="161"/>
      <c r="BJ116" s="161"/>
      <c r="BK116" s="161"/>
      <c r="BL116" s="161"/>
    </row>
    <row r="117" spans="1:79" ht="12.75" customHeight="1" x14ac:dyDescent="0.2">
      <c r="A117" s="141"/>
      <c r="B117" s="141"/>
      <c r="C117" s="141"/>
      <c r="D117" s="141"/>
      <c r="E117" s="141"/>
      <c r="F117" s="141"/>
      <c r="G117" s="162" t="s">
        <v>141</v>
      </c>
      <c r="H117" s="221"/>
      <c r="I117" s="221"/>
      <c r="J117" s="221"/>
      <c r="K117" s="221"/>
      <c r="L117" s="221"/>
      <c r="M117" s="221"/>
      <c r="N117" s="221"/>
      <c r="O117" s="221"/>
      <c r="P117" s="221"/>
      <c r="Q117" s="221"/>
      <c r="R117" s="221"/>
      <c r="S117" s="221"/>
      <c r="T117" s="221"/>
      <c r="U117" s="221"/>
      <c r="V117" s="221"/>
      <c r="W117" s="221"/>
      <c r="X117" s="221"/>
      <c r="Y117" s="222"/>
      <c r="Z117" s="145" t="s">
        <v>115</v>
      </c>
      <c r="AA117" s="145"/>
      <c r="AB117" s="145"/>
      <c r="AC117" s="145"/>
      <c r="AD117" s="145"/>
      <c r="AE117" s="162" t="s">
        <v>76</v>
      </c>
      <c r="AF117" s="221"/>
      <c r="AG117" s="221"/>
      <c r="AH117" s="221"/>
      <c r="AI117" s="221"/>
      <c r="AJ117" s="221"/>
      <c r="AK117" s="221"/>
      <c r="AL117" s="221"/>
      <c r="AM117" s="221"/>
      <c r="AN117" s="222"/>
      <c r="AO117" s="160">
        <v>147</v>
      </c>
      <c r="AP117" s="160"/>
      <c r="AQ117" s="160"/>
      <c r="AR117" s="160"/>
      <c r="AS117" s="160"/>
      <c r="AT117" s="160"/>
      <c r="AU117" s="160"/>
      <c r="AV117" s="160"/>
      <c r="AW117" s="160">
        <v>0</v>
      </c>
      <c r="AX117" s="160"/>
      <c r="AY117" s="160"/>
      <c r="AZ117" s="160"/>
      <c r="BA117" s="160"/>
      <c r="BB117" s="160"/>
      <c r="BC117" s="160"/>
      <c r="BD117" s="160"/>
      <c r="BE117" s="160">
        <f t="shared" ref="BE117:BE121" si="5">AO117+AW117</f>
        <v>147</v>
      </c>
      <c r="BF117" s="160"/>
      <c r="BG117" s="160"/>
      <c r="BH117" s="160"/>
      <c r="BI117" s="160"/>
      <c r="BJ117" s="160"/>
      <c r="BK117" s="160"/>
      <c r="BL117" s="160"/>
    </row>
    <row r="118" spans="1:79" ht="25.5" customHeight="1" x14ac:dyDescent="0.2">
      <c r="A118" s="141"/>
      <c r="B118" s="141"/>
      <c r="C118" s="141"/>
      <c r="D118" s="141"/>
      <c r="E118" s="141"/>
      <c r="F118" s="141"/>
      <c r="G118" s="162" t="s">
        <v>142</v>
      </c>
      <c r="H118" s="221"/>
      <c r="I118" s="221"/>
      <c r="J118" s="221"/>
      <c r="K118" s="221"/>
      <c r="L118" s="221"/>
      <c r="M118" s="221"/>
      <c r="N118" s="221"/>
      <c r="O118" s="221"/>
      <c r="P118" s="221"/>
      <c r="Q118" s="221"/>
      <c r="R118" s="221"/>
      <c r="S118" s="221"/>
      <c r="T118" s="221"/>
      <c r="U118" s="221"/>
      <c r="V118" s="221"/>
      <c r="W118" s="221"/>
      <c r="X118" s="221"/>
      <c r="Y118" s="222"/>
      <c r="Z118" s="145" t="s">
        <v>115</v>
      </c>
      <c r="AA118" s="145"/>
      <c r="AB118" s="145"/>
      <c r="AC118" s="145"/>
      <c r="AD118" s="145"/>
      <c r="AE118" s="162" t="s">
        <v>76</v>
      </c>
      <c r="AF118" s="221"/>
      <c r="AG118" s="221"/>
      <c r="AH118" s="221"/>
      <c r="AI118" s="221"/>
      <c r="AJ118" s="221"/>
      <c r="AK118" s="221"/>
      <c r="AL118" s="221"/>
      <c r="AM118" s="221"/>
      <c r="AN118" s="222"/>
      <c r="AO118" s="160">
        <v>144</v>
      </c>
      <c r="AP118" s="160"/>
      <c r="AQ118" s="160"/>
      <c r="AR118" s="160"/>
      <c r="AS118" s="160"/>
      <c r="AT118" s="160"/>
      <c r="AU118" s="160"/>
      <c r="AV118" s="160"/>
      <c r="AW118" s="160">
        <v>0</v>
      </c>
      <c r="AX118" s="160"/>
      <c r="AY118" s="160"/>
      <c r="AZ118" s="160"/>
      <c r="BA118" s="160"/>
      <c r="BB118" s="160"/>
      <c r="BC118" s="160"/>
      <c r="BD118" s="160"/>
      <c r="BE118" s="160">
        <f t="shared" si="5"/>
        <v>144</v>
      </c>
      <c r="BF118" s="160"/>
      <c r="BG118" s="160"/>
      <c r="BH118" s="160"/>
      <c r="BI118" s="160"/>
      <c r="BJ118" s="160"/>
      <c r="BK118" s="160"/>
      <c r="BL118" s="160"/>
    </row>
    <row r="119" spans="1:79" ht="25.5" customHeight="1" x14ac:dyDescent="0.2">
      <c r="A119" s="141"/>
      <c r="B119" s="141"/>
      <c r="C119" s="141"/>
      <c r="D119" s="141"/>
      <c r="E119" s="141"/>
      <c r="F119" s="141"/>
      <c r="G119" s="162" t="s">
        <v>394</v>
      </c>
      <c r="H119" s="221"/>
      <c r="I119" s="221"/>
      <c r="J119" s="221"/>
      <c r="K119" s="221"/>
      <c r="L119" s="221"/>
      <c r="M119" s="221"/>
      <c r="N119" s="221"/>
      <c r="O119" s="221"/>
      <c r="P119" s="221"/>
      <c r="Q119" s="221"/>
      <c r="R119" s="221"/>
      <c r="S119" s="221"/>
      <c r="T119" s="221"/>
      <c r="U119" s="221"/>
      <c r="V119" s="221"/>
      <c r="W119" s="221"/>
      <c r="X119" s="221"/>
      <c r="Y119" s="222"/>
      <c r="Z119" s="145" t="s">
        <v>81</v>
      </c>
      <c r="AA119" s="145"/>
      <c r="AB119" s="145"/>
      <c r="AC119" s="145"/>
      <c r="AD119" s="145"/>
      <c r="AE119" s="162" t="s">
        <v>76</v>
      </c>
      <c r="AF119" s="221"/>
      <c r="AG119" s="221"/>
      <c r="AH119" s="221"/>
      <c r="AI119" s="221"/>
      <c r="AJ119" s="221"/>
      <c r="AK119" s="221"/>
      <c r="AL119" s="221"/>
      <c r="AM119" s="221"/>
      <c r="AN119" s="222"/>
      <c r="AO119" s="160">
        <v>106.2</v>
      </c>
      <c r="AP119" s="160"/>
      <c r="AQ119" s="160"/>
      <c r="AR119" s="160"/>
      <c r="AS119" s="160"/>
      <c r="AT119" s="160"/>
      <c r="AU119" s="160"/>
      <c r="AV119" s="160"/>
      <c r="AW119" s="160">
        <v>0</v>
      </c>
      <c r="AX119" s="160"/>
      <c r="AY119" s="160"/>
      <c r="AZ119" s="160"/>
      <c r="BA119" s="160"/>
      <c r="BB119" s="160"/>
      <c r="BC119" s="160"/>
      <c r="BD119" s="160"/>
      <c r="BE119" s="160">
        <f t="shared" si="5"/>
        <v>106.2</v>
      </c>
      <c r="BF119" s="160"/>
      <c r="BG119" s="160"/>
      <c r="BH119" s="160"/>
      <c r="BI119" s="160"/>
      <c r="BJ119" s="160"/>
      <c r="BK119" s="160"/>
      <c r="BL119" s="160"/>
    </row>
    <row r="120" spans="1:79" ht="25.5" customHeight="1" x14ac:dyDescent="0.2">
      <c r="A120" s="141"/>
      <c r="B120" s="141"/>
      <c r="C120" s="141"/>
      <c r="D120" s="141"/>
      <c r="E120" s="141"/>
      <c r="F120" s="141"/>
      <c r="G120" s="162" t="s">
        <v>425</v>
      </c>
      <c r="H120" s="221"/>
      <c r="I120" s="221"/>
      <c r="J120" s="221"/>
      <c r="K120" s="221"/>
      <c r="L120" s="221"/>
      <c r="M120" s="221"/>
      <c r="N120" s="221"/>
      <c r="O120" s="221"/>
      <c r="P120" s="221"/>
      <c r="Q120" s="221"/>
      <c r="R120" s="221"/>
      <c r="S120" s="221"/>
      <c r="T120" s="221"/>
      <c r="U120" s="221"/>
      <c r="V120" s="221"/>
      <c r="W120" s="221"/>
      <c r="X120" s="221"/>
      <c r="Y120" s="222"/>
      <c r="Z120" s="145" t="s">
        <v>81</v>
      </c>
      <c r="AA120" s="145"/>
      <c r="AB120" s="145"/>
      <c r="AC120" s="145"/>
      <c r="AD120" s="145"/>
      <c r="AE120" s="162" t="s">
        <v>76</v>
      </c>
      <c r="AF120" s="221"/>
      <c r="AG120" s="221"/>
      <c r="AH120" s="221"/>
      <c r="AI120" s="221"/>
      <c r="AJ120" s="221"/>
      <c r="AK120" s="221"/>
      <c r="AL120" s="221"/>
      <c r="AM120" s="221"/>
      <c r="AN120" s="222"/>
      <c r="AO120" s="160">
        <v>129.80000000000001</v>
      </c>
      <c r="AP120" s="160"/>
      <c r="AQ120" s="160"/>
      <c r="AR120" s="160"/>
      <c r="AS120" s="160"/>
      <c r="AT120" s="160"/>
      <c r="AU120" s="160"/>
      <c r="AV120" s="160"/>
      <c r="AW120" s="160">
        <v>0</v>
      </c>
      <c r="AX120" s="160"/>
      <c r="AY120" s="160"/>
      <c r="AZ120" s="160"/>
      <c r="BA120" s="160"/>
      <c r="BB120" s="160"/>
      <c r="BC120" s="160"/>
      <c r="BD120" s="160"/>
      <c r="BE120" s="160">
        <f t="shared" si="5"/>
        <v>129.80000000000001</v>
      </c>
      <c r="BF120" s="160"/>
      <c r="BG120" s="160"/>
      <c r="BH120" s="160"/>
      <c r="BI120" s="160"/>
      <c r="BJ120" s="160"/>
      <c r="BK120" s="160"/>
      <c r="BL120" s="160"/>
    </row>
    <row r="121" spans="1:79" ht="25.5" customHeight="1" x14ac:dyDescent="0.2">
      <c r="A121" s="141"/>
      <c r="B121" s="141"/>
      <c r="C121" s="141"/>
      <c r="D121" s="141"/>
      <c r="E121" s="141"/>
      <c r="F121" s="141"/>
      <c r="G121" s="162" t="s">
        <v>426</v>
      </c>
      <c r="H121" s="221"/>
      <c r="I121" s="221"/>
      <c r="J121" s="221"/>
      <c r="K121" s="221"/>
      <c r="L121" s="221"/>
      <c r="M121" s="221"/>
      <c r="N121" s="221"/>
      <c r="O121" s="221"/>
      <c r="P121" s="221"/>
      <c r="Q121" s="221"/>
      <c r="R121" s="221"/>
      <c r="S121" s="221"/>
      <c r="T121" s="221"/>
      <c r="U121" s="221"/>
      <c r="V121" s="221"/>
      <c r="W121" s="221"/>
      <c r="X121" s="221"/>
      <c r="Y121" s="222"/>
      <c r="Z121" s="145" t="s">
        <v>81</v>
      </c>
      <c r="AA121" s="145"/>
      <c r="AB121" s="145"/>
      <c r="AC121" s="145"/>
      <c r="AD121" s="145"/>
      <c r="AE121" s="162" t="s">
        <v>76</v>
      </c>
      <c r="AF121" s="221"/>
      <c r="AG121" s="221"/>
      <c r="AH121" s="221"/>
      <c r="AI121" s="221"/>
      <c r="AJ121" s="221"/>
      <c r="AK121" s="221"/>
      <c r="AL121" s="221"/>
      <c r="AM121" s="221"/>
      <c r="AN121" s="222"/>
      <c r="AO121" s="160">
        <v>169.2</v>
      </c>
      <c r="AP121" s="160"/>
      <c r="AQ121" s="160"/>
      <c r="AR121" s="160"/>
      <c r="AS121" s="160"/>
      <c r="AT121" s="160"/>
      <c r="AU121" s="160"/>
      <c r="AV121" s="160"/>
      <c r="AW121" s="160">
        <v>0</v>
      </c>
      <c r="AX121" s="160"/>
      <c r="AY121" s="160"/>
      <c r="AZ121" s="160"/>
      <c r="BA121" s="160"/>
      <c r="BB121" s="160"/>
      <c r="BC121" s="160"/>
      <c r="BD121" s="160"/>
      <c r="BE121" s="160">
        <f t="shared" si="5"/>
        <v>169.2</v>
      </c>
      <c r="BF121" s="160"/>
      <c r="BG121" s="160"/>
      <c r="BH121" s="160"/>
      <c r="BI121" s="160"/>
      <c r="BJ121" s="160"/>
      <c r="BK121" s="160"/>
      <c r="BL121" s="160"/>
    </row>
    <row r="122" spans="1:79" ht="12.75" customHeight="1" x14ac:dyDescent="0.2">
      <c r="A122" s="236" t="s">
        <v>481</v>
      </c>
      <c r="B122" s="237"/>
      <c r="C122" s="237"/>
      <c r="D122" s="237"/>
      <c r="E122" s="237"/>
      <c r="F122" s="237"/>
      <c r="G122" s="237"/>
      <c r="H122" s="237"/>
      <c r="I122" s="237"/>
      <c r="J122" s="237"/>
      <c r="K122" s="237"/>
      <c r="L122" s="237"/>
      <c r="M122" s="237"/>
      <c r="N122" s="237"/>
      <c r="O122" s="237"/>
      <c r="P122" s="237"/>
      <c r="Q122" s="237"/>
      <c r="R122" s="237"/>
      <c r="S122" s="237"/>
      <c r="T122" s="237"/>
      <c r="U122" s="237"/>
      <c r="V122" s="237"/>
      <c r="W122" s="237"/>
      <c r="X122" s="237"/>
      <c r="Y122" s="237"/>
      <c r="Z122" s="237"/>
      <c r="AA122" s="237"/>
      <c r="AB122" s="237"/>
      <c r="AC122" s="237"/>
      <c r="AD122" s="237"/>
      <c r="AE122" s="237"/>
      <c r="AF122" s="237"/>
      <c r="AG122" s="237"/>
      <c r="AH122" s="237"/>
      <c r="AI122" s="237"/>
      <c r="AJ122" s="237"/>
      <c r="AK122" s="237"/>
      <c r="AL122" s="237"/>
      <c r="AM122" s="237"/>
      <c r="AN122" s="237"/>
      <c r="AO122" s="237"/>
      <c r="AP122" s="237"/>
      <c r="AQ122" s="237"/>
      <c r="AR122" s="237"/>
      <c r="AS122" s="237"/>
      <c r="AT122" s="237"/>
      <c r="AU122" s="237"/>
      <c r="AV122" s="237"/>
      <c r="AW122" s="237"/>
      <c r="AX122" s="237"/>
      <c r="AY122" s="237"/>
      <c r="AZ122" s="237"/>
      <c r="BA122" s="237"/>
      <c r="BB122" s="237"/>
      <c r="BC122" s="237"/>
      <c r="BD122" s="237"/>
      <c r="BE122" s="237"/>
      <c r="BF122" s="237"/>
      <c r="BG122" s="237"/>
      <c r="BH122" s="237"/>
      <c r="BI122" s="237"/>
      <c r="BJ122" s="237"/>
      <c r="BK122" s="237"/>
      <c r="BL122" s="238"/>
      <c r="CA122" s="36" t="s">
        <v>15</v>
      </c>
    </row>
    <row r="123" spans="1:79" s="61" customFormat="1" ht="12.75" customHeight="1" x14ac:dyDescent="0.2">
      <c r="A123" s="204">
        <v>1</v>
      </c>
      <c r="B123" s="204"/>
      <c r="C123" s="204"/>
      <c r="D123" s="204"/>
      <c r="E123" s="204"/>
      <c r="F123" s="204"/>
      <c r="G123" s="209" t="s">
        <v>60</v>
      </c>
      <c r="H123" s="210"/>
      <c r="I123" s="210"/>
      <c r="J123" s="210"/>
      <c r="K123" s="210"/>
      <c r="L123" s="210"/>
      <c r="M123" s="210"/>
      <c r="N123" s="210"/>
      <c r="O123" s="210"/>
      <c r="P123" s="210"/>
      <c r="Q123" s="210"/>
      <c r="R123" s="210"/>
      <c r="S123" s="210"/>
      <c r="T123" s="210"/>
      <c r="U123" s="210"/>
      <c r="V123" s="210"/>
      <c r="W123" s="210"/>
      <c r="X123" s="210"/>
      <c r="Y123" s="211"/>
      <c r="Z123" s="212"/>
      <c r="AA123" s="212"/>
      <c r="AB123" s="212"/>
      <c r="AC123" s="212"/>
      <c r="AD123" s="212"/>
      <c r="AE123" s="213"/>
      <c r="AF123" s="213"/>
      <c r="AG123" s="213"/>
      <c r="AH123" s="213"/>
      <c r="AI123" s="213"/>
      <c r="AJ123" s="213"/>
      <c r="AK123" s="213"/>
      <c r="AL123" s="213"/>
      <c r="AM123" s="213"/>
      <c r="AN123" s="214"/>
      <c r="AO123" s="161"/>
      <c r="AP123" s="161"/>
      <c r="AQ123" s="161"/>
      <c r="AR123" s="161"/>
      <c r="AS123" s="161"/>
      <c r="AT123" s="161"/>
      <c r="AU123" s="161"/>
      <c r="AV123" s="161"/>
      <c r="AW123" s="161"/>
      <c r="AX123" s="161"/>
      <c r="AY123" s="161"/>
      <c r="AZ123" s="161"/>
      <c r="BA123" s="161"/>
      <c r="BB123" s="161"/>
      <c r="BC123" s="161"/>
      <c r="BD123" s="161"/>
      <c r="BE123" s="161"/>
      <c r="BF123" s="161"/>
      <c r="BG123" s="161"/>
      <c r="BH123" s="161"/>
      <c r="BI123" s="161"/>
      <c r="BJ123" s="161"/>
      <c r="BK123" s="161"/>
      <c r="BL123" s="161"/>
      <c r="CA123" s="61" t="s">
        <v>16</v>
      </c>
    </row>
    <row r="124" spans="1:79" ht="32.25" customHeight="1" x14ac:dyDescent="0.2">
      <c r="A124" s="141"/>
      <c r="B124" s="141"/>
      <c r="C124" s="141"/>
      <c r="D124" s="141"/>
      <c r="E124" s="141"/>
      <c r="F124" s="141"/>
      <c r="G124" s="142" t="s">
        <v>483</v>
      </c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  <c r="Y124" s="144"/>
      <c r="Z124" s="145" t="s">
        <v>67</v>
      </c>
      <c r="AA124" s="145"/>
      <c r="AB124" s="145"/>
      <c r="AC124" s="145"/>
      <c r="AD124" s="145"/>
      <c r="AE124" s="246" t="s">
        <v>448</v>
      </c>
      <c r="AF124" s="246"/>
      <c r="AG124" s="246"/>
      <c r="AH124" s="246"/>
      <c r="AI124" s="246"/>
      <c r="AJ124" s="246"/>
      <c r="AK124" s="246"/>
      <c r="AL124" s="246"/>
      <c r="AM124" s="246"/>
      <c r="AN124" s="247"/>
      <c r="AO124" s="160">
        <v>0</v>
      </c>
      <c r="AP124" s="160"/>
      <c r="AQ124" s="160"/>
      <c r="AR124" s="160"/>
      <c r="AS124" s="160"/>
      <c r="AT124" s="160"/>
      <c r="AU124" s="160"/>
      <c r="AV124" s="160"/>
      <c r="AW124" s="160">
        <v>3088471</v>
      </c>
      <c r="AX124" s="160"/>
      <c r="AY124" s="160"/>
      <c r="AZ124" s="160"/>
      <c r="BA124" s="160"/>
      <c r="BB124" s="160"/>
      <c r="BC124" s="160"/>
      <c r="BD124" s="160"/>
      <c r="BE124" s="160">
        <f t="shared" ref="BE124:BE138" si="6">AO124+AW124</f>
        <v>3088471</v>
      </c>
      <c r="BF124" s="160"/>
      <c r="BG124" s="160"/>
      <c r="BH124" s="160"/>
      <c r="BI124" s="160"/>
      <c r="BJ124" s="160"/>
      <c r="BK124" s="160"/>
      <c r="BL124" s="160"/>
    </row>
    <row r="125" spans="1:79" ht="12.75" customHeight="1" x14ac:dyDescent="0.2">
      <c r="A125" s="141"/>
      <c r="B125" s="141"/>
      <c r="C125" s="141"/>
      <c r="D125" s="141"/>
      <c r="E125" s="141"/>
      <c r="F125" s="141"/>
      <c r="G125" s="142" t="s">
        <v>484</v>
      </c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  <c r="Y125" s="144"/>
      <c r="Z125" s="145"/>
      <c r="AA125" s="145"/>
      <c r="AB125" s="145"/>
      <c r="AC125" s="145"/>
      <c r="AD125" s="145"/>
      <c r="AE125" s="246"/>
      <c r="AF125" s="246"/>
      <c r="AG125" s="246"/>
      <c r="AH125" s="246"/>
      <c r="AI125" s="246"/>
      <c r="AJ125" s="246"/>
      <c r="AK125" s="246"/>
      <c r="AL125" s="246"/>
      <c r="AM125" s="246"/>
      <c r="AN125" s="247"/>
      <c r="AO125" s="160"/>
      <c r="AP125" s="160"/>
      <c r="AQ125" s="160"/>
      <c r="AR125" s="160"/>
      <c r="AS125" s="160"/>
      <c r="AT125" s="160"/>
      <c r="AU125" s="160"/>
      <c r="AV125" s="160"/>
      <c r="AW125" s="160"/>
      <c r="AX125" s="160"/>
      <c r="AY125" s="160"/>
      <c r="AZ125" s="160"/>
      <c r="BA125" s="160"/>
      <c r="BB125" s="160"/>
      <c r="BC125" s="160"/>
      <c r="BD125" s="160"/>
      <c r="BE125" s="160"/>
      <c r="BF125" s="160"/>
      <c r="BG125" s="160"/>
      <c r="BH125" s="160"/>
      <c r="BI125" s="160"/>
      <c r="BJ125" s="160"/>
      <c r="BK125" s="160"/>
      <c r="BL125" s="160"/>
    </row>
    <row r="126" spans="1:79" ht="12.75" customHeight="1" x14ac:dyDescent="0.2">
      <c r="A126" s="141"/>
      <c r="B126" s="141"/>
      <c r="C126" s="141"/>
      <c r="D126" s="141"/>
      <c r="E126" s="141"/>
      <c r="F126" s="141"/>
      <c r="G126" s="142" t="s">
        <v>485</v>
      </c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  <c r="Y126" s="144"/>
      <c r="Z126" s="145" t="s">
        <v>67</v>
      </c>
      <c r="AA126" s="145"/>
      <c r="AB126" s="145"/>
      <c r="AC126" s="145"/>
      <c r="AD126" s="145"/>
      <c r="AE126" s="246" t="s">
        <v>486</v>
      </c>
      <c r="AF126" s="246"/>
      <c r="AG126" s="246"/>
      <c r="AH126" s="246"/>
      <c r="AI126" s="246"/>
      <c r="AJ126" s="246"/>
      <c r="AK126" s="246"/>
      <c r="AL126" s="246"/>
      <c r="AM126" s="246"/>
      <c r="AN126" s="247"/>
      <c r="AO126" s="160">
        <v>0</v>
      </c>
      <c r="AP126" s="160"/>
      <c r="AQ126" s="160"/>
      <c r="AR126" s="160"/>
      <c r="AS126" s="160"/>
      <c r="AT126" s="160"/>
      <c r="AU126" s="160"/>
      <c r="AV126" s="160"/>
      <c r="AW126" s="160">
        <v>585932</v>
      </c>
      <c r="AX126" s="160"/>
      <c r="AY126" s="160"/>
      <c r="AZ126" s="160"/>
      <c r="BA126" s="160"/>
      <c r="BB126" s="160"/>
      <c r="BC126" s="160"/>
      <c r="BD126" s="160"/>
      <c r="BE126" s="160">
        <f t="shared" ref="BE126" si="7">AO126+AW126</f>
        <v>585932</v>
      </c>
      <c r="BF126" s="160"/>
      <c r="BG126" s="160"/>
      <c r="BH126" s="160"/>
      <c r="BI126" s="160"/>
      <c r="BJ126" s="160"/>
      <c r="BK126" s="160"/>
      <c r="BL126" s="160"/>
    </row>
    <row r="127" spans="1:79" s="61" customFormat="1" ht="12.75" customHeight="1" x14ac:dyDescent="0.2">
      <c r="A127" s="204">
        <v>2</v>
      </c>
      <c r="B127" s="204"/>
      <c r="C127" s="204"/>
      <c r="D127" s="204"/>
      <c r="E127" s="204"/>
      <c r="F127" s="204"/>
      <c r="G127" s="218" t="s">
        <v>69</v>
      </c>
      <c r="H127" s="219"/>
      <c r="I127" s="219"/>
      <c r="J127" s="219"/>
      <c r="K127" s="219"/>
      <c r="L127" s="219"/>
      <c r="M127" s="219"/>
      <c r="N127" s="219"/>
      <c r="O127" s="219"/>
      <c r="P127" s="219"/>
      <c r="Q127" s="219"/>
      <c r="R127" s="219"/>
      <c r="S127" s="219"/>
      <c r="T127" s="219"/>
      <c r="U127" s="219"/>
      <c r="V127" s="219"/>
      <c r="W127" s="219"/>
      <c r="X127" s="219"/>
      <c r="Y127" s="220"/>
      <c r="Z127" s="212"/>
      <c r="AA127" s="212"/>
      <c r="AB127" s="212"/>
      <c r="AC127" s="212"/>
      <c r="AD127" s="212"/>
      <c r="AE127" s="248"/>
      <c r="AF127" s="248"/>
      <c r="AG127" s="248"/>
      <c r="AH127" s="248"/>
      <c r="AI127" s="248"/>
      <c r="AJ127" s="248"/>
      <c r="AK127" s="248"/>
      <c r="AL127" s="248"/>
      <c r="AM127" s="248"/>
      <c r="AN127" s="249"/>
      <c r="AO127" s="161"/>
      <c r="AP127" s="161"/>
      <c r="AQ127" s="161"/>
      <c r="AR127" s="161"/>
      <c r="AS127" s="161"/>
      <c r="AT127" s="161"/>
      <c r="AU127" s="161"/>
      <c r="AV127" s="161"/>
      <c r="AW127" s="161"/>
      <c r="AX127" s="161"/>
      <c r="AY127" s="161"/>
      <c r="AZ127" s="161"/>
      <c r="BA127" s="161"/>
      <c r="BB127" s="161"/>
      <c r="BC127" s="161"/>
      <c r="BD127" s="161"/>
      <c r="BE127" s="161"/>
      <c r="BF127" s="161"/>
      <c r="BG127" s="161"/>
      <c r="BH127" s="161"/>
      <c r="BI127" s="161"/>
      <c r="BJ127" s="161"/>
      <c r="BK127" s="161"/>
      <c r="BL127" s="161"/>
    </row>
    <row r="128" spans="1:79" ht="25.5" customHeight="1" x14ac:dyDescent="0.2">
      <c r="A128" s="141"/>
      <c r="B128" s="141"/>
      <c r="C128" s="141"/>
      <c r="D128" s="141"/>
      <c r="E128" s="141"/>
      <c r="F128" s="141"/>
      <c r="G128" s="142" t="s">
        <v>487</v>
      </c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  <c r="Y128" s="144"/>
      <c r="Z128" s="145" t="s">
        <v>63</v>
      </c>
      <c r="AA128" s="145"/>
      <c r="AB128" s="145"/>
      <c r="AC128" s="145"/>
      <c r="AD128" s="145"/>
      <c r="AE128" s="250" t="s">
        <v>488</v>
      </c>
      <c r="AF128" s="251"/>
      <c r="AG128" s="251"/>
      <c r="AH128" s="251"/>
      <c r="AI128" s="251"/>
      <c r="AJ128" s="251"/>
      <c r="AK128" s="251"/>
      <c r="AL128" s="251"/>
      <c r="AM128" s="251"/>
      <c r="AN128" s="252"/>
      <c r="AO128" s="160">
        <v>0</v>
      </c>
      <c r="AP128" s="160"/>
      <c r="AQ128" s="160"/>
      <c r="AR128" s="160"/>
      <c r="AS128" s="160"/>
      <c r="AT128" s="160"/>
      <c r="AU128" s="160"/>
      <c r="AV128" s="160"/>
      <c r="AW128" s="160">
        <v>3</v>
      </c>
      <c r="AX128" s="160"/>
      <c r="AY128" s="160"/>
      <c r="AZ128" s="160"/>
      <c r="BA128" s="160"/>
      <c r="BB128" s="160"/>
      <c r="BC128" s="160"/>
      <c r="BD128" s="160"/>
      <c r="BE128" s="160">
        <f t="shared" si="6"/>
        <v>3</v>
      </c>
      <c r="BF128" s="160"/>
      <c r="BG128" s="160"/>
      <c r="BH128" s="160"/>
      <c r="BI128" s="160"/>
      <c r="BJ128" s="160"/>
      <c r="BK128" s="160"/>
      <c r="BL128" s="160"/>
    </row>
    <row r="129" spans="1:64" ht="25.5" customHeight="1" x14ac:dyDescent="0.2">
      <c r="A129" s="141"/>
      <c r="B129" s="141"/>
      <c r="C129" s="141"/>
      <c r="D129" s="141"/>
      <c r="E129" s="141"/>
      <c r="F129" s="141"/>
      <c r="G129" s="142" t="s">
        <v>489</v>
      </c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  <c r="Y129" s="144"/>
      <c r="Z129" s="145" t="s">
        <v>63</v>
      </c>
      <c r="AA129" s="145"/>
      <c r="AB129" s="145"/>
      <c r="AC129" s="145"/>
      <c r="AD129" s="145"/>
      <c r="AE129" s="250" t="s">
        <v>488</v>
      </c>
      <c r="AF129" s="251"/>
      <c r="AG129" s="251"/>
      <c r="AH129" s="251"/>
      <c r="AI129" s="251"/>
      <c r="AJ129" s="251"/>
      <c r="AK129" s="251"/>
      <c r="AL129" s="251"/>
      <c r="AM129" s="251"/>
      <c r="AN129" s="252"/>
      <c r="AO129" s="160">
        <v>0</v>
      </c>
      <c r="AP129" s="160"/>
      <c r="AQ129" s="160"/>
      <c r="AR129" s="160"/>
      <c r="AS129" s="160"/>
      <c r="AT129" s="160"/>
      <c r="AU129" s="160"/>
      <c r="AV129" s="160"/>
      <c r="AW129" s="160">
        <v>1</v>
      </c>
      <c r="AX129" s="160"/>
      <c r="AY129" s="160"/>
      <c r="AZ129" s="160"/>
      <c r="BA129" s="160"/>
      <c r="BB129" s="160"/>
      <c r="BC129" s="160"/>
      <c r="BD129" s="160"/>
      <c r="BE129" s="160">
        <f t="shared" si="6"/>
        <v>1</v>
      </c>
      <c r="BF129" s="160"/>
      <c r="BG129" s="160"/>
      <c r="BH129" s="160"/>
      <c r="BI129" s="160"/>
      <c r="BJ129" s="160"/>
      <c r="BK129" s="160"/>
      <c r="BL129" s="160"/>
    </row>
    <row r="130" spans="1:64" ht="25.5" customHeight="1" x14ac:dyDescent="0.2">
      <c r="A130" s="141"/>
      <c r="B130" s="141"/>
      <c r="C130" s="141"/>
      <c r="D130" s="141"/>
      <c r="E130" s="141"/>
      <c r="F130" s="141"/>
      <c r="G130" s="142" t="s">
        <v>490</v>
      </c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  <c r="Y130" s="144"/>
      <c r="Z130" s="145" t="s">
        <v>63</v>
      </c>
      <c r="AA130" s="145"/>
      <c r="AB130" s="145"/>
      <c r="AC130" s="145"/>
      <c r="AD130" s="145"/>
      <c r="AE130" s="250" t="s">
        <v>488</v>
      </c>
      <c r="AF130" s="251"/>
      <c r="AG130" s="251"/>
      <c r="AH130" s="251"/>
      <c r="AI130" s="251"/>
      <c r="AJ130" s="251"/>
      <c r="AK130" s="251"/>
      <c r="AL130" s="251"/>
      <c r="AM130" s="251"/>
      <c r="AN130" s="252"/>
      <c r="AO130" s="160">
        <v>0</v>
      </c>
      <c r="AP130" s="160"/>
      <c r="AQ130" s="160"/>
      <c r="AR130" s="160"/>
      <c r="AS130" s="160"/>
      <c r="AT130" s="160"/>
      <c r="AU130" s="160"/>
      <c r="AV130" s="160"/>
      <c r="AW130" s="160">
        <v>2128</v>
      </c>
      <c r="AX130" s="160"/>
      <c r="AY130" s="160"/>
      <c r="AZ130" s="160"/>
      <c r="BA130" s="160"/>
      <c r="BB130" s="160"/>
      <c r="BC130" s="160"/>
      <c r="BD130" s="160"/>
      <c r="BE130" s="160">
        <f t="shared" si="6"/>
        <v>2128</v>
      </c>
      <c r="BF130" s="160"/>
      <c r="BG130" s="160"/>
      <c r="BH130" s="160"/>
      <c r="BI130" s="160"/>
      <c r="BJ130" s="160"/>
      <c r="BK130" s="160"/>
      <c r="BL130" s="160"/>
    </row>
    <row r="131" spans="1:64" ht="25.5" customHeight="1" x14ac:dyDescent="0.2">
      <c r="A131" s="141"/>
      <c r="B131" s="141"/>
      <c r="C131" s="141"/>
      <c r="D131" s="141"/>
      <c r="E131" s="141"/>
      <c r="F131" s="141"/>
      <c r="G131" s="142" t="s">
        <v>491</v>
      </c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  <c r="Y131" s="144"/>
      <c r="Z131" s="145" t="s">
        <v>63</v>
      </c>
      <c r="AA131" s="145"/>
      <c r="AB131" s="145"/>
      <c r="AC131" s="145"/>
      <c r="AD131" s="145"/>
      <c r="AE131" s="250" t="s">
        <v>488</v>
      </c>
      <c r="AF131" s="251"/>
      <c r="AG131" s="251"/>
      <c r="AH131" s="251"/>
      <c r="AI131" s="251"/>
      <c r="AJ131" s="251"/>
      <c r="AK131" s="251"/>
      <c r="AL131" s="251"/>
      <c r="AM131" s="251"/>
      <c r="AN131" s="252"/>
      <c r="AO131" s="160">
        <v>0</v>
      </c>
      <c r="AP131" s="160"/>
      <c r="AQ131" s="160"/>
      <c r="AR131" s="160"/>
      <c r="AS131" s="160"/>
      <c r="AT131" s="160"/>
      <c r="AU131" s="160"/>
      <c r="AV131" s="160"/>
      <c r="AW131" s="160">
        <v>19</v>
      </c>
      <c r="AX131" s="160"/>
      <c r="AY131" s="160"/>
      <c r="AZ131" s="160"/>
      <c r="BA131" s="160"/>
      <c r="BB131" s="160"/>
      <c r="BC131" s="160"/>
      <c r="BD131" s="160"/>
      <c r="BE131" s="160">
        <f t="shared" si="6"/>
        <v>19</v>
      </c>
      <c r="BF131" s="160"/>
      <c r="BG131" s="160"/>
      <c r="BH131" s="160"/>
      <c r="BI131" s="160"/>
      <c r="BJ131" s="160"/>
      <c r="BK131" s="160"/>
      <c r="BL131" s="160"/>
    </row>
    <row r="132" spans="1:64" s="61" customFormat="1" ht="12.75" customHeight="1" x14ac:dyDescent="0.2">
      <c r="A132" s="204">
        <v>3</v>
      </c>
      <c r="B132" s="204"/>
      <c r="C132" s="204"/>
      <c r="D132" s="204"/>
      <c r="E132" s="204"/>
      <c r="F132" s="204"/>
      <c r="G132" s="218" t="s">
        <v>74</v>
      </c>
      <c r="H132" s="219"/>
      <c r="I132" s="219"/>
      <c r="J132" s="219"/>
      <c r="K132" s="219"/>
      <c r="L132" s="219"/>
      <c r="M132" s="219"/>
      <c r="N132" s="219"/>
      <c r="O132" s="219"/>
      <c r="P132" s="219"/>
      <c r="Q132" s="219"/>
      <c r="R132" s="219"/>
      <c r="S132" s="219"/>
      <c r="T132" s="219"/>
      <c r="U132" s="219"/>
      <c r="V132" s="219"/>
      <c r="W132" s="219"/>
      <c r="X132" s="219"/>
      <c r="Y132" s="220"/>
      <c r="Z132" s="212"/>
      <c r="AA132" s="212"/>
      <c r="AB132" s="212"/>
      <c r="AC132" s="212"/>
      <c r="AD132" s="212"/>
      <c r="AE132" s="253"/>
      <c r="AF132" s="254"/>
      <c r="AG132" s="254"/>
      <c r="AH132" s="254"/>
      <c r="AI132" s="254"/>
      <c r="AJ132" s="254"/>
      <c r="AK132" s="254"/>
      <c r="AL132" s="254"/>
      <c r="AM132" s="254"/>
      <c r="AN132" s="255"/>
      <c r="AO132" s="161"/>
      <c r="AP132" s="161"/>
      <c r="AQ132" s="161"/>
      <c r="AR132" s="161"/>
      <c r="AS132" s="161"/>
      <c r="AT132" s="161"/>
      <c r="AU132" s="161"/>
      <c r="AV132" s="161"/>
      <c r="AW132" s="161"/>
      <c r="AX132" s="161"/>
      <c r="AY132" s="161"/>
      <c r="AZ132" s="161"/>
      <c r="BA132" s="161"/>
      <c r="BB132" s="161"/>
      <c r="BC132" s="161"/>
      <c r="BD132" s="161"/>
      <c r="BE132" s="161"/>
      <c r="BF132" s="161"/>
      <c r="BG132" s="161"/>
      <c r="BH132" s="161"/>
      <c r="BI132" s="161"/>
      <c r="BJ132" s="161"/>
      <c r="BK132" s="161"/>
      <c r="BL132" s="161"/>
    </row>
    <row r="133" spans="1:64" ht="12.75" customHeight="1" x14ac:dyDescent="0.2">
      <c r="A133" s="141"/>
      <c r="B133" s="141"/>
      <c r="C133" s="141"/>
      <c r="D133" s="141"/>
      <c r="E133" s="141"/>
      <c r="F133" s="141"/>
      <c r="G133" s="142" t="s">
        <v>492</v>
      </c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/>
      <c r="V133" s="143"/>
      <c r="W133" s="143"/>
      <c r="X133" s="143"/>
      <c r="Y133" s="144"/>
      <c r="Z133" s="145" t="s">
        <v>67</v>
      </c>
      <c r="AA133" s="145"/>
      <c r="AB133" s="145"/>
      <c r="AC133" s="145"/>
      <c r="AD133" s="145"/>
      <c r="AE133" s="185" t="s">
        <v>76</v>
      </c>
      <c r="AF133" s="186"/>
      <c r="AG133" s="186"/>
      <c r="AH133" s="186"/>
      <c r="AI133" s="186"/>
      <c r="AJ133" s="186"/>
      <c r="AK133" s="186"/>
      <c r="AL133" s="186"/>
      <c r="AM133" s="186"/>
      <c r="AN133" s="187"/>
      <c r="AO133" s="160">
        <v>0</v>
      </c>
      <c r="AP133" s="160"/>
      <c r="AQ133" s="160"/>
      <c r="AR133" s="160"/>
      <c r="AS133" s="160"/>
      <c r="AT133" s="160"/>
      <c r="AU133" s="160"/>
      <c r="AV133" s="160"/>
      <c r="AW133" s="160">
        <v>834179.67</v>
      </c>
      <c r="AX133" s="160"/>
      <c r="AY133" s="160"/>
      <c r="AZ133" s="160"/>
      <c r="BA133" s="160"/>
      <c r="BB133" s="160"/>
      <c r="BC133" s="160"/>
      <c r="BD133" s="160"/>
      <c r="BE133" s="160">
        <f t="shared" si="6"/>
        <v>834179.67</v>
      </c>
      <c r="BF133" s="160"/>
      <c r="BG133" s="160"/>
      <c r="BH133" s="160"/>
      <c r="BI133" s="160"/>
      <c r="BJ133" s="160"/>
      <c r="BK133" s="160"/>
      <c r="BL133" s="160"/>
    </row>
    <row r="134" spans="1:64" ht="12.75" customHeight="1" x14ac:dyDescent="0.2">
      <c r="A134" s="141"/>
      <c r="B134" s="141"/>
      <c r="C134" s="141"/>
      <c r="D134" s="141"/>
      <c r="E134" s="141"/>
      <c r="F134" s="141"/>
      <c r="G134" s="142" t="s">
        <v>493</v>
      </c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  <c r="Y134" s="144"/>
      <c r="Z134" s="145" t="s">
        <v>67</v>
      </c>
      <c r="AA134" s="145"/>
      <c r="AB134" s="145"/>
      <c r="AC134" s="145"/>
      <c r="AD134" s="145"/>
      <c r="AE134" s="185" t="s">
        <v>76</v>
      </c>
      <c r="AF134" s="186"/>
      <c r="AG134" s="186"/>
      <c r="AH134" s="186"/>
      <c r="AI134" s="186"/>
      <c r="AJ134" s="186"/>
      <c r="AK134" s="186"/>
      <c r="AL134" s="186"/>
      <c r="AM134" s="186"/>
      <c r="AN134" s="187"/>
      <c r="AO134" s="160">
        <v>0</v>
      </c>
      <c r="AP134" s="160"/>
      <c r="AQ134" s="160"/>
      <c r="AR134" s="160"/>
      <c r="AS134" s="160"/>
      <c r="AT134" s="160"/>
      <c r="AU134" s="160"/>
      <c r="AV134" s="160"/>
      <c r="AW134" s="160">
        <v>2502539</v>
      </c>
      <c r="AX134" s="160"/>
      <c r="AY134" s="160"/>
      <c r="AZ134" s="160"/>
      <c r="BA134" s="160"/>
      <c r="BB134" s="160"/>
      <c r="BC134" s="160"/>
      <c r="BD134" s="160"/>
      <c r="BE134" s="160">
        <f t="shared" si="6"/>
        <v>2502539</v>
      </c>
      <c r="BF134" s="160"/>
      <c r="BG134" s="160"/>
      <c r="BH134" s="160"/>
      <c r="BI134" s="160"/>
      <c r="BJ134" s="160"/>
      <c r="BK134" s="160"/>
      <c r="BL134" s="160"/>
    </row>
    <row r="135" spans="1:64" ht="12.75" customHeight="1" x14ac:dyDescent="0.2">
      <c r="A135" s="141"/>
      <c r="B135" s="141"/>
      <c r="C135" s="141"/>
      <c r="D135" s="141"/>
      <c r="E135" s="141"/>
      <c r="F135" s="141"/>
      <c r="G135" s="142" t="s">
        <v>494</v>
      </c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  <c r="U135" s="143"/>
      <c r="V135" s="143"/>
      <c r="W135" s="143"/>
      <c r="X135" s="143"/>
      <c r="Y135" s="144"/>
      <c r="Z135" s="145" t="s">
        <v>67</v>
      </c>
      <c r="AA135" s="145"/>
      <c r="AB135" s="145"/>
      <c r="AC135" s="145"/>
      <c r="AD135" s="145"/>
      <c r="AE135" s="185" t="s">
        <v>76</v>
      </c>
      <c r="AF135" s="186"/>
      <c r="AG135" s="186"/>
      <c r="AH135" s="186"/>
      <c r="AI135" s="186"/>
      <c r="AJ135" s="186"/>
      <c r="AK135" s="186"/>
      <c r="AL135" s="186"/>
      <c r="AM135" s="186"/>
      <c r="AN135" s="187"/>
      <c r="AO135" s="160">
        <v>0</v>
      </c>
      <c r="AP135" s="160"/>
      <c r="AQ135" s="160"/>
      <c r="AR135" s="160"/>
      <c r="AS135" s="160"/>
      <c r="AT135" s="160"/>
      <c r="AU135" s="160"/>
      <c r="AV135" s="160"/>
      <c r="AW135" s="160">
        <f>SUM(AW126/AW130)</f>
        <v>275.34398496240601</v>
      </c>
      <c r="AX135" s="160"/>
      <c r="AY135" s="160"/>
      <c r="AZ135" s="160"/>
      <c r="BA135" s="160"/>
      <c r="BB135" s="160"/>
      <c r="BC135" s="160"/>
      <c r="BD135" s="160"/>
      <c r="BE135" s="160">
        <f t="shared" si="6"/>
        <v>275.34398496240601</v>
      </c>
      <c r="BF135" s="160"/>
      <c r="BG135" s="160"/>
      <c r="BH135" s="160"/>
      <c r="BI135" s="160"/>
      <c r="BJ135" s="160"/>
      <c r="BK135" s="160"/>
      <c r="BL135" s="160"/>
    </row>
    <row r="136" spans="1:64" ht="12.75" customHeight="1" x14ac:dyDescent="0.2">
      <c r="A136" s="141"/>
      <c r="B136" s="141"/>
      <c r="C136" s="141"/>
      <c r="D136" s="141"/>
      <c r="E136" s="141"/>
      <c r="F136" s="141"/>
      <c r="G136" s="142" t="s">
        <v>495</v>
      </c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  <c r="U136" s="143"/>
      <c r="V136" s="143"/>
      <c r="W136" s="143"/>
      <c r="X136" s="143"/>
      <c r="Y136" s="144"/>
      <c r="Z136" s="145" t="s">
        <v>67</v>
      </c>
      <c r="AA136" s="145"/>
      <c r="AB136" s="145"/>
      <c r="AC136" s="145"/>
      <c r="AD136" s="145"/>
      <c r="AE136" s="185" t="s">
        <v>76</v>
      </c>
      <c r="AF136" s="186"/>
      <c r="AG136" s="186"/>
      <c r="AH136" s="186"/>
      <c r="AI136" s="186"/>
      <c r="AJ136" s="186"/>
      <c r="AK136" s="186"/>
      <c r="AL136" s="186"/>
      <c r="AM136" s="186"/>
      <c r="AN136" s="187"/>
      <c r="AO136" s="160">
        <v>0</v>
      </c>
      <c r="AP136" s="160"/>
      <c r="AQ136" s="160"/>
      <c r="AR136" s="160"/>
      <c r="AS136" s="160"/>
      <c r="AT136" s="160"/>
      <c r="AU136" s="160"/>
      <c r="AV136" s="160"/>
      <c r="AW136" s="160">
        <f>SUM(AW126/AW131)</f>
        <v>30838.526315789473</v>
      </c>
      <c r="AX136" s="160"/>
      <c r="AY136" s="160"/>
      <c r="AZ136" s="160"/>
      <c r="BA136" s="160"/>
      <c r="BB136" s="160"/>
      <c r="BC136" s="160"/>
      <c r="BD136" s="160"/>
      <c r="BE136" s="160">
        <f t="shared" si="6"/>
        <v>30838.526315789473</v>
      </c>
      <c r="BF136" s="160"/>
      <c r="BG136" s="160"/>
      <c r="BH136" s="160"/>
      <c r="BI136" s="160"/>
      <c r="BJ136" s="160"/>
      <c r="BK136" s="160"/>
      <c r="BL136" s="160"/>
    </row>
    <row r="137" spans="1:64" s="61" customFormat="1" ht="12.75" customHeight="1" x14ac:dyDescent="0.2">
      <c r="A137" s="204">
        <v>4</v>
      </c>
      <c r="B137" s="204"/>
      <c r="C137" s="204"/>
      <c r="D137" s="204"/>
      <c r="E137" s="204"/>
      <c r="F137" s="204"/>
      <c r="G137" s="218" t="s">
        <v>79</v>
      </c>
      <c r="H137" s="219"/>
      <c r="I137" s="219"/>
      <c r="J137" s="219"/>
      <c r="K137" s="219"/>
      <c r="L137" s="219"/>
      <c r="M137" s="219"/>
      <c r="N137" s="219"/>
      <c r="O137" s="219"/>
      <c r="P137" s="219"/>
      <c r="Q137" s="219"/>
      <c r="R137" s="219"/>
      <c r="S137" s="219"/>
      <c r="T137" s="219"/>
      <c r="U137" s="219"/>
      <c r="V137" s="219"/>
      <c r="W137" s="219"/>
      <c r="X137" s="219"/>
      <c r="Y137" s="220"/>
      <c r="Z137" s="212"/>
      <c r="AA137" s="212"/>
      <c r="AB137" s="212"/>
      <c r="AC137" s="212"/>
      <c r="AD137" s="212"/>
      <c r="AE137" s="205"/>
      <c r="AF137" s="206"/>
      <c r="AG137" s="206"/>
      <c r="AH137" s="206"/>
      <c r="AI137" s="206"/>
      <c r="AJ137" s="206"/>
      <c r="AK137" s="206"/>
      <c r="AL137" s="206"/>
      <c r="AM137" s="206"/>
      <c r="AN137" s="207"/>
      <c r="AO137" s="161"/>
      <c r="AP137" s="161"/>
      <c r="AQ137" s="161"/>
      <c r="AR137" s="161"/>
      <c r="AS137" s="161"/>
      <c r="AT137" s="161"/>
      <c r="AU137" s="161"/>
      <c r="AV137" s="161"/>
      <c r="AW137" s="161"/>
      <c r="AX137" s="161"/>
      <c r="AY137" s="161"/>
      <c r="AZ137" s="161"/>
      <c r="BA137" s="161"/>
      <c r="BB137" s="161"/>
      <c r="BC137" s="161"/>
      <c r="BD137" s="161"/>
      <c r="BE137" s="161"/>
      <c r="BF137" s="161"/>
      <c r="BG137" s="161"/>
      <c r="BH137" s="161"/>
      <c r="BI137" s="161"/>
      <c r="BJ137" s="161"/>
      <c r="BK137" s="161"/>
      <c r="BL137" s="161"/>
    </row>
    <row r="138" spans="1:64" ht="25.5" customHeight="1" x14ac:dyDescent="0.2">
      <c r="A138" s="141"/>
      <c r="B138" s="141"/>
      <c r="C138" s="141"/>
      <c r="D138" s="141"/>
      <c r="E138" s="141"/>
      <c r="F138" s="141"/>
      <c r="G138" s="142" t="s">
        <v>496</v>
      </c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  <c r="U138" s="143"/>
      <c r="V138" s="143"/>
      <c r="W138" s="143"/>
      <c r="X138" s="143"/>
      <c r="Y138" s="144"/>
      <c r="Z138" s="145" t="s">
        <v>81</v>
      </c>
      <c r="AA138" s="145"/>
      <c r="AB138" s="145"/>
      <c r="AC138" s="145"/>
      <c r="AD138" s="145"/>
      <c r="AE138" s="185" t="s">
        <v>76</v>
      </c>
      <c r="AF138" s="186"/>
      <c r="AG138" s="186"/>
      <c r="AH138" s="186"/>
      <c r="AI138" s="186"/>
      <c r="AJ138" s="186"/>
      <c r="AK138" s="186"/>
      <c r="AL138" s="186"/>
      <c r="AM138" s="186"/>
      <c r="AN138" s="187"/>
      <c r="AO138" s="160">
        <v>0</v>
      </c>
      <c r="AP138" s="160"/>
      <c r="AQ138" s="160"/>
      <c r="AR138" s="160"/>
      <c r="AS138" s="160"/>
      <c r="AT138" s="160"/>
      <c r="AU138" s="160"/>
      <c r="AV138" s="160"/>
      <c r="AW138" s="160">
        <v>9.6999999999999993</v>
      </c>
      <c r="AX138" s="160"/>
      <c r="AY138" s="160"/>
      <c r="AZ138" s="160"/>
      <c r="BA138" s="160"/>
      <c r="BB138" s="160"/>
      <c r="BC138" s="160"/>
      <c r="BD138" s="160"/>
      <c r="BE138" s="160">
        <f t="shared" si="6"/>
        <v>9.6999999999999993</v>
      </c>
      <c r="BF138" s="160"/>
      <c r="BG138" s="160"/>
      <c r="BH138" s="160"/>
      <c r="BI138" s="160"/>
      <c r="BJ138" s="160"/>
      <c r="BK138" s="160"/>
      <c r="BL138" s="160"/>
    </row>
    <row r="139" spans="1:64" x14ac:dyDescent="0.2">
      <c r="AO139" s="71"/>
      <c r="AP139" s="71"/>
      <c r="AQ139" s="71"/>
      <c r="AR139" s="71"/>
      <c r="AS139" s="71"/>
      <c r="AT139" s="71"/>
      <c r="AU139" s="71"/>
      <c r="AV139" s="71"/>
      <c r="AW139" s="71"/>
      <c r="AX139" s="71"/>
      <c r="AY139" s="71"/>
      <c r="AZ139" s="71"/>
      <c r="BA139" s="71"/>
      <c r="BB139" s="71"/>
      <c r="BC139" s="71"/>
      <c r="BD139" s="71"/>
      <c r="BE139" s="71"/>
      <c r="BF139" s="71"/>
      <c r="BG139" s="71"/>
      <c r="BH139" s="71"/>
      <c r="BI139" s="71"/>
      <c r="BJ139" s="71"/>
      <c r="BK139" s="71"/>
      <c r="BL139" s="71"/>
    </row>
    <row r="140" spans="1:64" ht="16.5" customHeight="1" x14ac:dyDescent="0.2">
      <c r="A140" s="225" t="s">
        <v>86</v>
      </c>
      <c r="B140" s="226"/>
      <c r="C140" s="226"/>
      <c r="D140" s="226"/>
      <c r="E140" s="226"/>
      <c r="F140" s="226"/>
      <c r="G140" s="226"/>
      <c r="H140" s="226"/>
      <c r="I140" s="226"/>
      <c r="J140" s="226"/>
      <c r="K140" s="226"/>
      <c r="L140" s="226"/>
      <c r="M140" s="226"/>
      <c r="N140" s="226"/>
      <c r="O140" s="226"/>
      <c r="P140" s="226"/>
      <c r="Q140" s="226"/>
      <c r="R140" s="226"/>
      <c r="S140" s="226"/>
      <c r="T140" s="226"/>
      <c r="U140" s="226"/>
      <c r="V140" s="226"/>
      <c r="W140" s="227"/>
      <c r="X140" s="227"/>
      <c r="Y140" s="227"/>
      <c r="Z140" s="227"/>
      <c r="AA140" s="227"/>
      <c r="AB140" s="227"/>
      <c r="AC140" s="227"/>
      <c r="AD140" s="227"/>
      <c r="AE140" s="227"/>
      <c r="AF140" s="227"/>
      <c r="AG140" s="227"/>
      <c r="AH140" s="227"/>
      <c r="AI140" s="227"/>
      <c r="AJ140" s="227"/>
      <c r="AK140" s="227"/>
      <c r="AL140" s="227"/>
      <c r="AM140" s="227"/>
      <c r="AN140" s="64"/>
      <c r="AO140" s="164" t="s">
        <v>299</v>
      </c>
      <c r="AP140" s="165"/>
      <c r="AQ140" s="165"/>
      <c r="AR140" s="165"/>
      <c r="AS140" s="165"/>
      <c r="AT140" s="165"/>
      <c r="AU140" s="165"/>
      <c r="AV140" s="165"/>
      <c r="AW140" s="165"/>
      <c r="AX140" s="165"/>
      <c r="AY140" s="165"/>
      <c r="AZ140" s="165"/>
      <c r="BA140" s="165"/>
      <c r="BB140" s="165"/>
      <c r="BC140" s="165"/>
      <c r="BD140" s="165"/>
      <c r="BE140" s="165"/>
      <c r="BF140" s="165"/>
      <c r="BG140" s="165"/>
    </row>
    <row r="141" spans="1:64" x14ac:dyDescent="0.2">
      <c r="W141" s="228" t="s">
        <v>5</v>
      </c>
      <c r="X141" s="228"/>
      <c r="Y141" s="228"/>
      <c r="Z141" s="228"/>
      <c r="AA141" s="228"/>
      <c r="AB141" s="228"/>
      <c r="AC141" s="228"/>
      <c r="AD141" s="228"/>
      <c r="AE141" s="228"/>
      <c r="AF141" s="228"/>
      <c r="AG141" s="228"/>
      <c r="AH141" s="228"/>
      <c r="AI141" s="228"/>
      <c r="AJ141" s="228"/>
      <c r="AK141" s="228"/>
      <c r="AL141" s="228"/>
      <c r="AM141" s="228"/>
      <c r="AO141" s="228" t="s">
        <v>46</v>
      </c>
      <c r="AP141" s="228"/>
      <c r="AQ141" s="228"/>
      <c r="AR141" s="228"/>
      <c r="AS141" s="228"/>
      <c r="AT141" s="228"/>
      <c r="AU141" s="228"/>
      <c r="AV141" s="228"/>
      <c r="AW141" s="228"/>
      <c r="AX141" s="228"/>
      <c r="AY141" s="228"/>
      <c r="AZ141" s="228"/>
      <c r="BA141" s="228"/>
      <c r="BB141" s="228"/>
      <c r="BC141" s="228"/>
      <c r="BD141" s="228"/>
      <c r="BE141" s="228"/>
      <c r="BF141" s="228"/>
      <c r="BG141" s="228"/>
    </row>
    <row r="142" spans="1:64" ht="15.75" customHeight="1" x14ac:dyDescent="0.2">
      <c r="A142" s="229" t="s">
        <v>3</v>
      </c>
      <c r="B142" s="229"/>
      <c r="C142" s="229"/>
      <c r="D142" s="229"/>
      <c r="E142" s="229"/>
      <c r="F142" s="229"/>
    </row>
    <row r="143" spans="1:64" ht="13.15" customHeight="1" x14ac:dyDescent="0.2">
      <c r="A143" s="172" t="s">
        <v>85</v>
      </c>
      <c r="B143" s="165"/>
      <c r="C143" s="165"/>
      <c r="D143" s="165"/>
      <c r="E143" s="165"/>
      <c r="F143" s="165"/>
      <c r="G143" s="165"/>
      <c r="H143" s="165"/>
      <c r="I143" s="165"/>
      <c r="J143" s="165"/>
      <c r="K143" s="165"/>
      <c r="L143" s="165"/>
      <c r="M143" s="165"/>
      <c r="N143" s="165"/>
      <c r="O143" s="165"/>
      <c r="P143" s="165"/>
      <c r="Q143" s="165"/>
      <c r="R143" s="165"/>
      <c r="S143" s="165"/>
      <c r="T143" s="165"/>
      <c r="U143" s="165"/>
      <c r="V143" s="165"/>
      <c r="W143" s="165"/>
      <c r="X143" s="165"/>
      <c r="Y143" s="165"/>
      <c r="Z143" s="165"/>
      <c r="AA143" s="165"/>
      <c r="AB143" s="165"/>
      <c r="AC143" s="165"/>
      <c r="AD143" s="165"/>
      <c r="AE143" s="165"/>
      <c r="AF143" s="165"/>
      <c r="AG143" s="165"/>
      <c r="AH143" s="165"/>
      <c r="AI143" s="165"/>
      <c r="AJ143" s="165"/>
      <c r="AK143" s="165"/>
      <c r="AL143" s="165"/>
      <c r="AM143" s="165"/>
      <c r="AN143" s="165"/>
      <c r="AO143" s="165"/>
      <c r="AP143" s="165"/>
      <c r="AQ143" s="165"/>
      <c r="AR143" s="165"/>
      <c r="AS143" s="165"/>
    </row>
    <row r="144" spans="1:64" x14ac:dyDescent="0.2">
      <c r="A144" s="232" t="s">
        <v>42</v>
      </c>
      <c r="B144" s="232"/>
      <c r="C144" s="232"/>
      <c r="D144" s="232"/>
      <c r="E144" s="232"/>
      <c r="F144" s="232"/>
      <c r="G144" s="232"/>
      <c r="H144" s="232"/>
      <c r="I144" s="232"/>
      <c r="J144" s="232"/>
      <c r="K144" s="232"/>
      <c r="L144" s="232"/>
      <c r="M144" s="232"/>
      <c r="N144" s="232"/>
      <c r="O144" s="232"/>
      <c r="P144" s="232"/>
      <c r="Q144" s="232"/>
      <c r="R144" s="232"/>
      <c r="S144" s="232"/>
      <c r="T144" s="232"/>
      <c r="U144" s="232"/>
      <c r="V144" s="232"/>
      <c r="W144" s="232"/>
      <c r="X144" s="232"/>
      <c r="Y144" s="232"/>
      <c r="Z144" s="232"/>
      <c r="AA144" s="232"/>
      <c r="AB144" s="232"/>
      <c r="AC144" s="232"/>
      <c r="AD144" s="232"/>
      <c r="AE144" s="232"/>
      <c r="AF144" s="232"/>
      <c r="AG144" s="232"/>
      <c r="AH144" s="232"/>
      <c r="AI144" s="232"/>
      <c r="AJ144" s="232"/>
      <c r="AK144" s="232"/>
      <c r="AL144" s="232"/>
      <c r="AM144" s="232"/>
      <c r="AN144" s="232"/>
      <c r="AO144" s="232"/>
      <c r="AP144" s="232"/>
      <c r="AQ144" s="232"/>
      <c r="AR144" s="232"/>
      <c r="AS144" s="232"/>
    </row>
    <row r="145" spans="1:59" ht="10.5" customHeight="1" x14ac:dyDescent="0.2">
      <c r="A145" s="38"/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F145" s="38"/>
      <c r="AG145" s="38"/>
      <c r="AH145" s="38"/>
      <c r="AI145" s="38"/>
      <c r="AJ145" s="38"/>
      <c r="AK145" s="38"/>
      <c r="AL145" s="38"/>
      <c r="AM145" s="38"/>
      <c r="AN145" s="38"/>
      <c r="AO145" s="38"/>
      <c r="AP145" s="38"/>
      <c r="AQ145" s="38"/>
      <c r="AR145" s="38"/>
      <c r="AS145" s="38"/>
    </row>
    <row r="146" spans="1:59" ht="15.75" customHeight="1" x14ac:dyDescent="0.2">
      <c r="A146" s="225" t="s">
        <v>87</v>
      </c>
      <c r="B146" s="226"/>
      <c r="C146" s="226"/>
      <c r="D146" s="226"/>
      <c r="E146" s="226"/>
      <c r="F146" s="226"/>
      <c r="G146" s="226"/>
      <c r="H146" s="226"/>
      <c r="I146" s="226"/>
      <c r="J146" s="226"/>
      <c r="K146" s="226"/>
      <c r="L146" s="226"/>
      <c r="M146" s="226"/>
      <c r="N146" s="226"/>
      <c r="O146" s="226"/>
      <c r="P146" s="226"/>
      <c r="Q146" s="226"/>
      <c r="R146" s="226"/>
      <c r="S146" s="226"/>
      <c r="T146" s="226"/>
      <c r="U146" s="226"/>
      <c r="V146" s="226"/>
      <c r="W146" s="65"/>
      <c r="X146" s="65"/>
      <c r="Y146" s="65"/>
      <c r="Z146" s="65"/>
      <c r="AA146" s="65"/>
      <c r="AB146" s="65"/>
      <c r="AC146" s="65"/>
      <c r="AD146" s="65"/>
      <c r="AE146" s="65"/>
      <c r="AF146" s="65"/>
      <c r="AG146" s="65"/>
      <c r="AH146" s="65"/>
      <c r="AI146" s="65"/>
      <c r="AJ146" s="65"/>
      <c r="AK146" s="65"/>
      <c r="AL146" s="65"/>
      <c r="AM146" s="65"/>
      <c r="AN146" s="64"/>
      <c r="AO146" s="66"/>
      <c r="AP146" s="67"/>
      <c r="AQ146" s="67"/>
      <c r="AR146" s="67"/>
      <c r="AS146" s="67"/>
      <c r="AT146" s="67"/>
      <c r="AU146" s="67"/>
      <c r="AV146" s="67"/>
      <c r="AW146" s="67"/>
      <c r="AX146" s="67"/>
      <c r="AY146" s="67"/>
      <c r="AZ146" s="67"/>
      <c r="BA146" s="67"/>
      <c r="BB146" s="67"/>
      <c r="BC146" s="67"/>
      <c r="BD146" s="67"/>
      <c r="BE146" s="67"/>
      <c r="BF146" s="67"/>
      <c r="BG146" s="67"/>
    </row>
    <row r="147" spans="1:59" ht="15.75" customHeight="1" x14ac:dyDescent="0.2">
      <c r="A147" s="225" t="s">
        <v>291</v>
      </c>
      <c r="B147" s="225"/>
      <c r="C147" s="225"/>
      <c r="D147" s="225"/>
      <c r="E147" s="225"/>
      <c r="F147" s="225"/>
      <c r="G147" s="225"/>
      <c r="H147" s="225"/>
      <c r="I147" s="225"/>
      <c r="J147" s="225"/>
      <c r="K147" s="225"/>
      <c r="L147" s="225"/>
      <c r="M147" s="225"/>
      <c r="N147" s="225"/>
      <c r="O147" s="225"/>
      <c r="P147" s="225"/>
      <c r="Q147" s="225"/>
      <c r="R147" s="225"/>
      <c r="S147" s="225"/>
      <c r="T147" s="225"/>
      <c r="U147" s="225"/>
      <c r="V147" s="225"/>
      <c r="W147" s="227"/>
      <c r="X147" s="227"/>
      <c r="Y147" s="227"/>
      <c r="Z147" s="227"/>
      <c r="AA147" s="227"/>
      <c r="AB147" s="227"/>
      <c r="AC147" s="227"/>
      <c r="AD147" s="227"/>
      <c r="AE147" s="227"/>
      <c r="AF147" s="227"/>
      <c r="AG147" s="227"/>
      <c r="AH147" s="227"/>
      <c r="AI147" s="227"/>
      <c r="AJ147" s="227"/>
      <c r="AK147" s="227"/>
      <c r="AL147" s="227"/>
      <c r="AM147" s="227"/>
      <c r="AN147" s="64"/>
      <c r="AO147" s="164" t="s">
        <v>300</v>
      </c>
      <c r="AP147" s="165"/>
      <c r="AQ147" s="165"/>
      <c r="AR147" s="165"/>
      <c r="AS147" s="165"/>
      <c r="AT147" s="165"/>
      <c r="AU147" s="165"/>
      <c r="AV147" s="165"/>
      <c r="AW147" s="165"/>
      <c r="AX147" s="165"/>
      <c r="AY147" s="165"/>
      <c r="AZ147" s="165"/>
      <c r="BA147" s="165"/>
      <c r="BB147" s="165"/>
      <c r="BC147" s="165"/>
      <c r="BD147" s="165"/>
      <c r="BE147" s="165"/>
      <c r="BF147" s="165"/>
      <c r="BG147" s="165"/>
    </row>
    <row r="148" spans="1:59" x14ac:dyDescent="0.2">
      <c r="W148" s="228" t="s">
        <v>5</v>
      </c>
      <c r="X148" s="228"/>
      <c r="Y148" s="228"/>
      <c r="Z148" s="228"/>
      <c r="AA148" s="228"/>
      <c r="AB148" s="228"/>
      <c r="AC148" s="228"/>
      <c r="AD148" s="228"/>
      <c r="AE148" s="228"/>
      <c r="AF148" s="228"/>
      <c r="AG148" s="228"/>
      <c r="AH148" s="228"/>
      <c r="AI148" s="228"/>
      <c r="AJ148" s="228"/>
      <c r="AK148" s="228"/>
      <c r="AL148" s="228"/>
      <c r="AM148" s="228"/>
      <c r="AO148" s="228" t="s">
        <v>46</v>
      </c>
      <c r="AP148" s="228"/>
      <c r="AQ148" s="228"/>
      <c r="AR148" s="228"/>
      <c r="AS148" s="228"/>
      <c r="AT148" s="228"/>
      <c r="AU148" s="228"/>
      <c r="AV148" s="228"/>
      <c r="AW148" s="228"/>
      <c r="AX148" s="228"/>
      <c r="AY148" s="228"/>
      <c r="AZ148" s="228"/>
      <c r="BA148" s="228"/>
      <c r="BB148" s="228"/>
      <c r="BC148" s="228"/>
      <c r="BD148" s="228"/>
      <c r="BE148" s="228"/>
      <c r="BF148" s="228"/>
      <c r="BG148" s="228"/>
    </row>
    <row r="149" spans="1:59" x14ac:dyDescent="0.2">
      <c r="A149" s="231"/>
      <c r="B149" s="231"/>
      <c r="C149" s="231"/>
      <c r="D149" s="231"/>
      <c r="E149" s="231"/>
      <c r="F149" s="231"/>
      <c r="G149" s="231"/>
      <c r="H149" s="231"/>
      <c r="AO149" s="84"/>
      <c r="AP149" s="84"/>
      <c r="AQ149" s="84"/>
      <c r="AR149" s="84"/>
      <c r="AS149" s="84"/>
      <c r="AT149" s="84"/>
      <c r="AU149" s="84"/>
      <c r="AV149" s="84"/>
      <c r="AW149" s="84"/>
      <c r="AX149" s="84"/>
      <c r="AY149" s="84"/>
      <c r="AZ149" s="84"/>
      <c r="BA149" s="84"/>
      <c r="BB149" s="84"/>
      <c r="BC149" s="84"/>
      <c r="BD149" s="84"/>
      <c r="BE149" s="84"/>
      <c r="BF149" s="84"/>
      <c r="BG149" s="84"/>
    </row>
    <row r="150" spans="1:59" x14ac:dyDescent="0.2">
      <c r="A150" s="228" t="s">
        <v>40</v>
      </c>
      <c r="B150" s="228"/>
      <c r="C150" s="228"/>
      <c r="D150" s="228"/>
      <c r="E150" s="228"/>
      <c r="F150" s="228"/>
      <c r="G150" s="228"/>
      <c r="H150" s="228"/>
      <c r="I150" s="84"/>
      <c r="J150" s="84"/>
      <c r="K150" s="84"/>
      <c r="L150" s="84"/>
      <c r="M150" s="84"/>
      <c r="N150" s="84"/>
      <c r="O150" s="84"/>
      <c r="P150" s="84"/>
      <c r="Q150" s="84"/>
    </row>
    <row r="151" spans="1:59" x14ac:dyDescent="0.2">
      <c r="A151" s="68" t="s">
        <v>41</v>
      </c>
    </row>
  </sheetData>
  <mergeCells count="673">
    <mergeCell ref="A138:F138"/>
    <mergeCell ref="G138:Y138"/>
    <mergeCell ref="Z138:AD138"/>
    <mergeCell ref="AE138:AN138"/>
    <mergeCell ref="AO138:AV138"/>
    <mergeCell ref="AW138:BD138"/>
    <mergeCell ref="BE138:BL138"/>
    <mergeCell ref="A136:F136"/>
    <mergeCell ref="G136:Y136"/>
    <mergeCell ref="Z136:AD136"/>
    <mergeCell ref="AE136:AN136"/>
    <mergeCell ref="AO136:AV136"/>
    <mergeCell ref="AW136:BD136"/>
    <mergeCell ref="BE136:BL136"/>
    <mergeCell ref="A137:F137"/>
    <mergeCell ref="G137:Y137"/>
    <mergeCell ref="Z137:AD137"/>
    <mergeCell ref="AE137:AN137"/>
    <mergeCell ref="AO137:AV137"/>
    <mergeCell ref="AW137:BD137"/>
    <mergeCell ref="BE137:BL137"/>
    <mergeCell ref="A134:F134"/>
    <mergeCell ref="G134:Y134"/>
    <mergeCell ref="Z134:AD134"/>
    <mergeCell ref="AE134:AN134"/>
    <mergeCell ref="AO134:AV134"/>
    <mergeCell ref="AW134:BD134"/>
    <mergeCell ref="BE134:BL134"/>
    <mergeCell ref="A135:F135"/>
    <mergeCell ref="G135:Y135"/>
    <mergeCell ref="Z135:AD135"/>
    <mergeCell ref="AE135:AN135"/>
    <mergeCell ref="AO135:AV135"/>
    <mergeCell ref="AW135:BD135"/>
    <mergeCell ref="BE135:BL135"/>
    <mergeCell ref="A132:F132"/>
    <mergeCell ref="G132:Y132"/>
    <mergeCell ref="Z132:AD132"/>
    <mergeCell ref="AE132:AN132"/>
    <mergeCell ref="AO132:AV132"/>
    <mergeCell ref="AW132:BD132"/>
    <mergeCell ref="BE132:BL132"/>
    <mergeCell ref="A133:F133"/>
    <mergeCell ref="G133:Y133"/>
    <mergeCell ref="Z133:AD133"/>
    <mergeCell ref="AE133:AN133"/>
    <mergeCell ref="AO133:AV133"/>
    <mergeCell ref="AW133:BD133"/>
    <mergeCell ref="BE133:BL133"/>
    <mergeCell ref="AW129:BD129"/>
    <mergeCell ref="BE129:BL129"/>
    <mergeCell ref="AE130:AN130"/>
    <mergeCell ref="AO130:AV130"/>
    <mergeCell ref="AW130:BD130"/>
    <mergeCell ref="BE130:BL130"/>
    <mergeCell ref="A131:F131"/>
    <mergeCell ref="G131:Y131"/>
    <mergeCell ref="Z131:AD131"/>
    <mergeCell ref="AE131:AN131"/>
    <mergeCell ref="AO131:AV131"/>
    <mergeCell ref="AW131:BD131"/>
    <mergeCell ref="BE131:BL131"/>
    <mergeCell ref="AW127:BD127"/>
    <mergeCell ref="BE127:BL127"/>
    <mergeCell ref="W148:AM148"/>
    <mergeCell ref="AO148:BG148"/>
    <mergeCell ref="AO141:BG141"/>
    <mergeCell ref="A142:F142"/>
    <mergeCell ref="A143:AS143"/>
    <mergeCell ref="A144:AS144"/>
    <mergeCell ref="A146:V146"/>
    <mergeCell ref="A147:V147"/>
    <mergeCell ref="W147:AM147"/>
    <mergeCell ref="AO147:BG147"/>
    <mergeCell ref="A128:F128"/>
    <mergeCell ref="G128:Y128"/>
    <mergeCell ref="Z128:AD128"/>
    <mergeCell ref="AE128:AN128"/>
    <mergeCell ref="AO128:AV128"/>
    <mergeCell ref="AW128:BD128"/>
    <mergeCell ref="BE128:BL128"/>
    <mergeCell ref="A129:F129"/>
    <mergeCell ref="G129:Y129"/>
    <mergeCell ref="Z129:AD129"/>
    <mergeCell ref="AE129:AN129"/>
    <mergeCell ref="AO129:AV129"/>
    <mergeCell ref="A149:H149"/>
    <mergeCell ref="A150:H150"/>
    <mergeCell ref="A40:F40"/>
    <mergeCell ref="G40:BL40"/>
    <mergeCell ref="A51:C51"/>
    <mergeCell ref="D51:AB51"/>
    <mergeCell ref="AC51:AJ51"/>
    <mergeCell ref="AK51:AR51"/>
    <mergeCell ref="AS51:AZ51"/>
    <mergeCell ref="A63:BL63"/>
    <mergeCell ref="A122:BL122"/>
    <mergeCell ref="A123:F123"/>
    <mergeCell ref="G123:Y123"/>
    <mergeCell ref="Z123:AD123"/>
    <mergeCell ref="AE123:AN123"/>
    <mergeCell ref="AO123:AV123"/>
    <mergeCell ref="AW123:BD123"/>
    <mergeCell ref="BE123:BL123"/>
    <mergeCell ref="A124:F124"/>
    <mergeCell ref="G124:Y124"/>
    <mergeCell ref="A130:F130"/>
    <mergeCell ref="G130:Y130"/>
    <mergeCell ref="Z130:AD130"/>
    <mergeCell ref="W141:AM141"/>
    <mergeCell ref="AW121:BD121"/>
    <mergeCell ref="BE121:BL121"/>
    <mergeCell ref="A140:V140"/>
    <mergeCell ref="W140:AM140"/>
    <mergeCell ref="AO140:BG140"/>
    <mergeCell ref="AO124:AV124"/>
    <mergeCell ref="AW124:BD124"/>
    <mergeCell ref="BE124:BL124"/>
    <mergeCell ref="A125:F125"/>
    <mergeCell ref="G125:Y125"/>
    <mergeCell ref="Z125:AD125"/>
    <mergeCell ref="AE125:AN125"/>
    <mergeCell ref="AO125:AV125"/>
    <mergeCell ref="AW125:BD125"/>
    <mergeCell ref="BE125:BL125"/>
    <mergeCell ref="A126:F126"/>
    <mergeCell ref="AO126:AV126"/>
    <mergeCell ref="AW126:BD126"/>
    <mergeCell ref="G126:Y126"/>
    <mergeCell ref="A127:F127"/>
    <mergeCell ref="G127:Y127"/>
    <mergeCell ref="Z127:AD127"/>
    <mergeCell ref="AE127:AN127"/>
    <mergeCell ref="AO127:AV127"/>
    <mergeCell ref="Z126:AD126"/>
    <mergeCell ref="AE126:AN126"/>
    <mergeCell ref="A119:F119"/>
    <mergeCell ref="G119:Y119"/>
    <mergeCell ref="Z119:AD119"/>
    <mergeCell ref="AE119:AN119"/>
    <mergeCell ref="AO119:AV119"/>
    <mergeCell ref="AW119:BD119"/>
    <mergeCell ref="BE119:BL119"/>
    <mergeCell ref="A120:F120"/>
    <mergeCell ref="G120:Y120"/>
    <mergeCell ref="Z120:AD120"/>
    <mergeCell ref="AE120:AN120"/>
    <mergeCell ref="AO120:AV120"/>
    <mergeCell ref="AW120:BD120"/>
    <mergeCell ref="BE120:BL120"/>
    <mergeCell ref="Z124:AD124"/>
    <mergeCell ref="AE124:AN124"/>
    <mergeCell ref="BE126:BL126"/>
    <mergeCell ref="A121:F121"/>
    <mergeCell ref="G121:Y121"/>
    <mergeCell ref="Z121:AD121"/>
    <mergeCell ref="AE121:AN121"/>
    <mergeCell ref="AO121:AV121"/>
    <mergeCell ref="A117:F117"/>
    <mergeCell ref="G117:Y117"/>
    <mergeCell ref="Z117:AD117"/>
    <mergeCell ref="AE117:AN117"/>
    <mergeCell ref="AO117:AV117"/>
    <mergeCell ref="AW117:BD117"/>
    <mergeCell ref="BE117:BL117"/>
    <mergeCell ref="A118:F118"/>
    <mergeCell ref="G118:Y118"/>
    <mergeCell ref="Z118:AD118"/>
    <mergeCell ref="AE118:AN118"/>
    <mergeCell ref="AO118:AV118"/>
    <mergeCell ref="AW118:BD118"/>
    <mergeCell ref="BE118:BL118"/>
    <mergeCell ref="A115:F115"/>
    <mergeCell ref="G115:Y115"/>
    <mergeCell ref="Z115:AD115"/>
    <mergeCell ref="AE115:AN115"/>
    <mergeCell ref="AO115:AV115"/>
    <mergeCell ref="AW115:BD115"/>
    <mergeCell ref="BE115:BL115"/>
    <mergeCell ref="A116:F116"/>
    <mergeCell ref="G116:Y116"/>
    <mergeCell ref="Z116:AD116"/>
    <mergeCell ref="AE116:AN116"/>
    <mergeCell ref="AO116:AV116"/>
    <mergeCell ref="AW116:BD116"/>
    <mergeCell ref="BE116:BL116"/>
    <mergeCell ref="A113:F113"/>
    <mergeCell ref="G113:Y113"/>
    <mergeCell ref="Z113:AD113"/>
    <mergeCell ref="AE113:AN113"/>
    <mergeCell ref="AO113:AV113"/>
    <mergeCell ref="AW113:BD113"/>
    <mergeCell ref="BE113:BL113"/>
    <mergeCell ref="A114:F114"/>
    <mergeCell ref="G114:Y114"/>
    <mergeCell ref="Z114:AD114"/>
    <mergeCell ref="AE114:AN114"/>
    <mergeCell ref="AO114:AV114"/>
    <mergeCell ref="AW114:BD114"/>
    <mergeCell ref="BE114:BL114"/>
    <mergeCell ref="A111:F111"/>
    <mergeCell ref="G111:Y111"/>
    <mergeCell ref="Z111:AD111"/>
    <mergeCell ref="AE111:AN111"/>
    <mergeCell ref="AO111:AV111"/>
    <mergeCell ref="AW111:BD111"/>
    <mergeCell ref="BE111:BL111"/>
    <mergeCell ref="A112:F112"/>
    <mergeCell ref="G112:Y112"/>
    <mergeCell ref="Z112:AD112"/>
    <mergeCell ref="AE112:AN112"/>
    <mergeCell ref="AO112:AV112"/>
    <mergeCell ref="AW112:BD112"/>
    <mergeCell ref="BE112:BL112"/>
    <mergeCell ref="A109:F109"/>
    <mergeCell ref="G109:Y109"/>
    <mergeCell ref="Z109:AD109"/>
    <mergeCell ref="AE109:AN109"/>
    <mergeCell ref="AO109:AV109"/>
    <mergeCell ref="AW109:BD109"/>
    <mergeCell ref="BE109:BL109"/>
    <mergeCell ref="A110:F110"/>
    <mergeCell ref="G110:Y110"/>
    <mergeCell ref="Z110:AD110"/>
    <mergeCell ref="AE110:AN110"/>
    <mergeCell ref="AO110:AV110"/>
    <mergeCell ref="AW110:BD110"/>
    <mergeCell ref="BE110:BL110"/>
    <mergeCell ref="A107:F107"/>
    <mergeCell ref="G107:Y107"/>
    <mergeCell ref="Z107:AD107"/>
    <mergeCell ref="AE107:AN107"/>
    <mergeCell ref="AO107:AV107"/>
    <mergeCell ref="AW107:BD107"/>
    <mergeCell ref="BE107:BL107"/>
    <mergeCell ref="A108:F108"/>
    <mergeCell ref="G108:Y108"/>
    <mergeCell ref="Z108:AD108"/>
    <mergeCell ref="AE108:AN108"/>
    <mergeCell ref="AO108:AV108"/>
    <mergeCell ref="AW108:BD108"/>
    <mergeCell ref="BE108:BL108"/>
    <mergeCell ref="A105:F105"/>
    <mergeCell ref="G105:Y105"/>
    <mergeCell ref="Z105:AD105"/>
    <mergeCell ref="AE105:AN105"/>
    <mergeCell ref="AO105:AV105"/>
    <mergeCell ref="AW105:BD105"/>
    <mergeCell ref="BE105:BL105"/>
    <mergeCell ref="A106:F106"/>
    <mergeCell ref="G106:Y106"/>
    <mergeCell ref="Z106:AD106"/>
    <mergeCell ref="AE106:AN106"/>
    <mergeCell ref="AO106:AV106"/>
    <mergeCell ref="AW106:BD106"/>
    <mergeCell ref="BE106:BL106"/>
    <mergeCell ref="A103:F103"/>
    <mergeCell ref="G103:Y103"/>
    <mergeCell ref="Z103:AD103"/>
    <mergeCell ref="AE103:AN103"/>
    <mergeCell ref="AO103:AV103"/>
    <mergeCell ref="AW103:BD103"/>
    <mergeCell ref="BE103:BL103"/>
    <mergeCell ref="A104:F104"/>
    <mergeCell ref="G104:Y104"/>
    <mergeCell ref="Z104:AD104"/>
    <mergeCell ref="AE104:AN104"/>
    <mergeCell ref="AO104:AV104"/>
    <mergeCell ref="AW104:BD104"/>
    <mergeCell ref="BE104:BL104"/>
    <mergeCell ref="A101:F101"/>
    <mergeCell ref="G101:Y101"/>
    <mergeCell ref="Z101:AD101"/>
    <mergeCell ref="AE101:AN101"/>
    <mergeCell ref="AO101:AV101"/>
    <mergeCell ref="AW101:BD101"/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A99:F99"/>
    <mergeCell ref="G99:Y99"/>
    <mergeCell ref="Z99:AD99"/>
    <mergeCell ref="AE99:AN99"/>
    <mergeCell ref="AO99:AV99"/>
    <mergeCell ref="AW99:BD99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7:F97"/>
    <mergeCell ref="G97:Y97"/>
    <mergeCell ref="Z97:AD97"/>
    <mergeCell ref="AE97:AN97"/>
    <mergeCell ref="AO97:AV97"/>
    <mergeCell ref="AW97:BD97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5:F95"/>
    <mergeCell ref="G95:Y95"/>
    <mergeCell ref="Z95:AD95"/>
    <mergeCell ref="AE95:AN95"/>
    <mergeCell ref="AO95:AV95"/>
    <mergeCell ref="AW95:BD95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3:F93"/>
    <mergeCell ref="G93:Y93"/>
    <mergeCell ref="Z93:AD93"/>
    <mergeCell ref="AE93:AN93"/>
    <mergeCell ref="AO93:AV93"/>
    <mergeCell ref="AW93:BD93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1:F91"/>
    <mergeCell ref="G91:Y91"/>
    <mergeCell ref="Z91:AD91"/>
    <mergeCell ref="AE91:AN91"/>
    <mergeCell ref="AO91:AV91"/>
    <mergeCell ref="AW91:BD91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89:F89"/>
    <mergeCell ref="G89:Y89"/>
    <mergeCell ref="Z89:AD89"/>
    <mergeCell ref="AE89:AN89"/>
    <mergeCell ref="AO89:AV89"/>
    <mergeCell ref="AW89:BD89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7:F87"/>
    <mergeCell ref="G87:Y87"/>
    <mergeCell ref="Z87:AD87"/>
    <mergeCell ref="AE87:AN87"/>
    <mergeCell ref="AO87:AV87"/>
    <mergeCell ref="AW87:BD87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5:F85"/>
    <mergeCell ref="G85:Y85"/>
    <mergeCell ref="Z85:AD85"/>
    <mergeCell ref="AE85:AN85"/>
    <mergeCell ref="AO85:AV85"/>
    <mergeCell ref="AW85:BD85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3:F83"/>
    <mergeCell ref="G83:Y83"/>
    <mergeCell ref="Z83:AD83"/>
    <mergeCell ref="AE83:AN83"/>
    <mergeCell ref="AO83:AV83"/>
    <mergeCell ref="AW83:BD83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1:F81"/>
    <mergeCell ref="G81:Y81"/>
    <mergeCell ref="Z81:AD81"/>
    <mergeCell ref="AE81:AN81"/>
    <mergeCell ref="AO81:AV81"/>
    <mergeCell ref="AW81:BD81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79:F79"/>
    <mergeCell ref="G79:Y79"/>
    <mergeCell ref="Z79:AD79"/>
    <mergeCell ref="AE79:AN79"/>
    <mergeCell ref="AO79:AV79"/>
    <mergeCell ref="AW79:BD79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7:F77"/>
    <mergeCell ref="G77:Y77"/>
    <mergeCell ref="Z77:AD77"/>
    <mergeCell ref="AE77:AN77"/>
    <mergeCell ref="AO77:AV77"/>
    <mergeCell ref="AW77:BD77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5:F75"/>
    <mergeCell ref="G75:Y75"/>
    <mergeCell ref="Z75:AD75"/>
    <mergeCell ref="AE75:AN75"/>
    <mergeCell ref="AO75:AV75"/>
    <mergeCell ref="AW75:BD75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3:F73"/>
    <mergeCell ref="G73:Y73"/>
    <mergeCell ref="Z73:AD73"/>
    <mergeCell ref="AE73:AN73"/>
    <mergeCell ref="AO73:AV73"/>
    <mergeCell ref="AW73:BD73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1:F71"/>
    <mergeCell ref="G71:Y71"/>
    <mergeCell ref="Z71:AD71"/>
    <mergeCell ref="AE71:AN71"/>
    <mergeCell ref="AO71:AV71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69:F69"/>
    <mergeCell ref="G69:Y69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7:F67"/>
    <mergeCell ref="G67:Y67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5:F65"/>
    <mergeCell ref="G65:Y65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2:F62"/>
    <mergeCell ref="G62:Y62"/>
    <mergeCell ref="Z62:AD62"/>
    <mergeCell ref="AE62:AN62"/>
    <mergeCell ref="AO62:AV62"/>
    <mergeCell ref="AW62:BD62"/>
    <mergeCell ref="BE62:BL62"/>
    <mergeCell ref="A64:F64"/>
    <mergeCell ref="G64:Y64"/>
    <mergeCell ref="Z64:AD64"/>
    <mergeCell ref="AE64:AN64"/>
    <mergeCell ref="AO64:AV64"/>
    <mergeCell ref="AW64:BD64"/>
    <mergeCell ref="BE64:BL64"/>
    <mergeCell ref="A58:C58"/>
    <mergeCell ref="D58:AA58"/>
    <mergeCell ref="AB58:AI58"/>
    <mergeCell ref="AJ58:AQ58"/>
    <mergeCell ref="AR58:AY58"/>
    <mergeCell ref="A60:BL60"/>
    <mergeCell ref="A61:F61"/>
    <mergeCell ref="G61:Y61"/>
    <mergeCell ref="Z61:AD61"/>
    <mergeCell ref="AE61:AN61"/>
    <mergeCell ref="AO61:AV61"/>
    <mergeCell ref="AW61:BD61"/>
    <mergeCell ref="BE61:BL61"/>
    <mergeCell ref="A54:BL54"/>
    <mergeCell ref="A55:C56"/>
    <mergeCell ref="D55:AA56"/>
    <mergeCell ref="AB55:AI56"/>
    <mergeCell ref="AJ55:AQ56"/>
    <mergeCell ref="AR55:AY56"/>
    <mergeCell ref="A57:C57"/>
    <mergeCell ref="D57:AA57"/>
    <mergeCell ref="AB57:AI57"/>
    <mergeCell ref="AJ57:AQ57"/>
    <mergeCell ref="AR57:AY57"/>
    <mergeCell ref="A50:C50"/>
    <mergeCell ref="D50:AB50"/>
    <mergeCell ref="AC50:AJ50"/>
    <mergeCell ref="AK50:AR50"/>
    <mergeCell ref="AS50:AZ50"/>
    <mergeCell ref="A52:C52"/>
    <mergeCell ref="D52:AB52"/>
    <mergeCell ref="AC52:AJ52"/>
    <mergeCell ref="AK52:AR52"/>
    <mergeCell ref="AS52:AZ52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46:C46"/>
    <mergeCell ref="D46:AB46"/>
    <mergeCell ref="AC46:AJ46"/>
    <mergeCell ref="AK46:AR46"/>
    <mergeCell ref="AS46:AZ46"/>
    <mergeCell ref="A47:C47"/>
    <mergeCell ref="D47:AB47"/>
    <mergeCell ref="AC47:AJ47"/>
    <mergeCell ref="AK47:AR47"/>
    <mergeCell ref="AS47:AZ47"/>
    <mergeCell ref="A43:C44"/>
    <mergeCell ref="D43:AB44"/>
    <mergeCell ref="AC43:AJ44"/>
    <mergeCell ref="AK43:AR44"/>
    <mergeCell ref="AS43:AZ44"/>
    <mergeCell ref="A45:C45"/>
    <mergeCell ref="D45:AB45"/>
    <mergeCell ref="AC45:AJ45"/>
    <mergeCell ref="AK45:AR45"/>
    <mergeCell ref="AS45:AZ45"/>
    <mergeCell ref="A34:BL34"/>
    <mergeCell ref="A36:BL36"/>
    <mergeCell ref="A37:F37"/>
    <mergeCell ref="G37:BL37"/>
    <mergeCell ref="A38:F38"/>
    <mergeCell ref="G38:BL38"/>
    <mergeCell ref="A39:F39"/>
    <mergeCell ref="G39:BL39"/>
    <mergeCell ref="A42:AZ42"/>
    <mergeCell ref="A26:BL26"/>
    <mergeCell ref="A28:BL28"/>
    <mergeCell ref="A29:F29"/>
    <mergeCell ref="G29:BL29"/>
    <mergeCell ref="A30:F30"/>
    <mergeCell ref="G30:BL30"/>
    <mergeCell ref="A31:F31"/>
    <mergeCell ref="G31:BL31"/>
    <mergeCell ref="A33:BL33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25:BL25"/>
    <mergeCell ref="B17:L17"/>
    <mergeCell ref="N17:AS17"/>
    <mergeCell ref="AU17:BB17"/>
    <mergeCell ref="B19:L19"/>
    <mergeCell ref="N19:Y19"/>
    <mergeCell ref="AA19:AI19"/>
    <mergeCell ref="AK19:BC19"/>
    <mergeCell ref="BE19:BL19"/>
    <mergeCell ref="B20:L20"/>
    <mergeCell ref="N20:Y20"/>
    <mergeCell ref="AA20:AI20"/>
    <mergeCell ref="AK20:BC20"/>
    <mergeCell ref="BE20:BL20"/>
    <mergeCell ref="A11:BL11"/>
    <mergeCell ref="B13:L13"/>
    <mergeCell ref="N13:AS13"/>
    <mergeCell ref="AU13:BB13"/>
    <mergeCell ref="B14:L14"/>
    <mergeCell ref="N14:AS14"/>
    <mergeCell ref="AU14:BB14"/>
    <mergeCell ref="B16:L16"/>
    <mergeCell ref="N16:AS16"/>
    <mergeCell ref="AU16:BB16"/>
    <mergeCell ref="AO1:BL1"/>
    <mergeCell ref="AO2:BL2"/>
    <mergeCell ref="AO3:BL3"/>
    <mergeCell ref="AO4:BL4"/>
    <mergeCell ref="AO5:BL5"/>
    <mergeCell ref="AO6:BF6"/>
    <mergeCell ref="AO7:AU7"/>
    <mergeCell ref="AW7:BF7"/>
    <mergeCell ref="A10:BL10"/>
  </mergeCells>
  <conditionalFormatting sqref="G64:L64">
    <cfRule type="cellIs" dxfId="550" priority="99" stopIfTrue="1" operator="equal">
      <formula>#REF!</formula>
    </cfRule>
  </conditionalFormatting>
  <conditionalFormatting sqref="D46">
    <cfRule type="cellIs" dxfId="549" priority="100" stopIfTrue="1" operator="equal">
      <formula>#REF!</formula>
    </cfRule>
  </conditionalFormatting>
  <conditionalFormatting sqref="A64:F64">
    <cfRule type="cellIs" dxfId="548" priority="101" stopIfTrue="1" operator="equal">
      <formula>0</formula>
    </cfRule>
  </conditionalFormatting>
  <conditionalFormatting sqref="D47:D51">
    <cfRule type="cellIs" dxfId="547" priority="98" stopIfTrue="1" operator="equal">
      <formula>$D46</formula>
    </cfRule>
  </conditionalFormatting>
  <conditionalFormatting sqref="D52">
    <cfRule type="cellIs" dxfId="546" priority="97" stopIfTrue="1" operator="equal">
      <formula>$D47</formula>
    </cfRule>
  </conditionalFormatting>
  <conditionalFormatting sqref="G81">
    <cfRule type="cellIs" dxfId="545" priority="95" stopIfTrue="1" operator="equal">
      <formula>$G64</formula>
    </cfRule>
  </conditionalFormatting>
  <conditionalFormatting sqref="A81:F81">
    <cfRule type="cellIs" dxfId="544" priority="96" stopIfTrue="1" operator="equal">
      <formula>0</formula>
    </cfRule>
  </conditionalFormatting>
  <conditionalFormatting sqref="G84">
    <cfRule type="cellIs" dxfId="543" priority="93" stopIfTrue="1" operator="equal">
      <formula>$G81</formula>
    </cfRule>
  </conditionalFormatting>
  <conditionalFormatting sqref="A84:F84">
    <cfRule type="cellIs" dxfId="542" priority="94" stopIfTrue="1" operator="equal">
      <formula>0</formula>
    </cfRule>
  </conditionalFormatting>
  <conditionalFormatting sqref="G87">
    <cfRule type="cellIs" dxfId="541" priority="91" stopIfTrue="1" operator="equal">
      <formula>$G84</formula>
    </cfRule>
  </conditionalFormatting>
  <conditionalFormatting sqref="A87:F87">
    <cfRule type="cellIs" dxfId="540" priority="92" stopIfTrue="1" operator="equal">
      <formula>0</formula>
    </cfRule>
  </conditionalFormatting>
  <conditionalFormatting sqref="G90">
    <cfRule type="cellIs" dxfId="539" priority="89" stopIfTrue="1" operator="equal">
      <formula>$G87</formula>
    </cfRule>
  </conditionalFormatting>
  <conditionalFormatting sqref="A90:F90">
    <cfRule type="cellIs" dxfId="538" priority="90" stopIfTrue="1" operator="equal">
      <formula>0</formula>
    </cfRule>
  </conditionalFormatting>
  <conditionalFormatting sqref="G92">
    <cfRule type="cellIs" dxfId="537" priority="85" stopIfTrue="1" operator="equal">
      <formula>$G91</formula>
    </cfRule>
  </conditionalFormatting>
  <conditionalFormatting sqref="A91:F91">
    <cfRule type="cellIs" dxfId="536" priority="88" stopIfTrue="1" operator="equal">
      <formula>0</formula>
    </cfRule>
  </conditionalFormatting>
  <conditionalFormatting sqref="A92:F92">
    <cfRule type="cellIs" dxfId="535" priority="86" stopIfTrue="1" operator="equal">
      <formula>0</formula>
    </cfRule>
  </conditionalFormatting>
  <conditionalFormatting sqref="G91">
    <cfRule type="cellIs" dxfId="534" priority="87" stopIfTrue="1" operator="equal">
      <formula>#REF!</formula>
    </cfRule>
  </conditionalFormatting>
  <conditionalFormatting sqref="A93:F93">
    <cfRule type="cellIs" dxfId="533" priority="84" stopIfTrue="1" operator="equal">
      <formula>0</formula>
    </cfRule>
  </conditionalFormatting>
  <conditionalFormatting sqref="G93">
    <cfRule type="cellIs" dxfId="532" priority="83" stopIfTrue="1" operator="equal">
      <formula>#REF!</formula>
    </cfRule>
  </conditionalFormatting>
  <conditionalFormatting sqref="G94">
    <cfRule type="cellIs" dxfId="531" priority="81" stopIfTrue="1" operator="equal">
      <formula>$G93</formula>
    </cfRule>
  </conditionalFormatting>
  <conditionalFormatting sqref="A94:F94">
    <cfRule type="cellIs" dxfId="530" priority="82" stopIfTrue="1" operator="equal">
      <formula>0</formula>
    </cfRule>
  </conditionalFormatting>
  <conditionalFormatting sqref="G100">
    <cfRule type="cellIs" dxfId="529" priority="79" stopIfTrue="1" operator="equal">
      <formula>$G94</formula>
    </cfRule>
  </conditionalFormatting>
  <conditionalFormatting sqref="A100:F100">
    <cfRule type="cellIs" dxfId="528" priority="80" stopIfTrue="1" operator="equal">
      <formula>0</formula>
    </cfRule>
  </conditionalFormatting>
  <conditionalFormatting sqref="G101">
    <cfRule type="cellIs" dxfId="527" priority="77" stopIfTrue="1" operator="equal">
      <formula>#REF!</formula>
    </cfRule>
  </conditionalFormatting>
  <conditionalFormatting sqref="A101:F101">
    <cfRule type="cellIs" dxfId="526" priority="78" stopIfTrue="1" operator="equal">
      <formula>0</formula>
    </cfRule>
  </conditionalFormatting>
  <conditionalFormatting sqref="G102">
    <cfRule type="cellIs" dxfId="525" priority="75" stopIfTrue="1" operator="equal">
      <formula>$G101</formula>
    </cfRule>
  </conditionalFormatting>
  <conditionalFormatting sqref="A102:F105">
    <cfRule type="cellIs" dxfId="524" priority="76" stopIfTrue="1" operator="equal">
      <formula>0</formula>
    </cfRule>
  </conditionalFormatting>
  <conditionalFormatting sqref="G106">
    <cfRule type="cellIs" dxfId="523" priority="73" stopIfTrue="1" operator="equal">
      <formula>#REF!</formula>
    </cfRule>
  </conditionalFormatting>
  <conditionalFormatting sqref="A106:F106">
    <cfRule type="cellIs" dxfId="522" priority="74" stopIfTrue="1" operator="equal">
      <formula>0</formula>
    </cfRule>
  </conditionalFormatting>
  <conditionalFormatting sqref="G107:G108">
    <cfRule type="cellIs" dxfId="521" priority="71" stopIfTrue="1" operator="equal">
      <formula>$G106</formula>
    </cfRule>
  </conditionalFormatting>
  <conditionalFormatting sqref="A107:F108">
    <cfRule type="cellIs" dxfId="520" priority="72" stopIfTrue="1" operator="equal">
      <formula>0</formula>
    </cfRule>
  </conditionalFormatting>
  <conditionalFormatting sqref="G109">
    <cfRule type="cellIs" dxfId="519" priority="69" stopIfTrue="1" operator="equal">
      <formula>$G107</formula>
    </cfRule>
  </conditionalFormatting>
  <conditionalFormatting sqref="A109:F109">
    <cfRule type="cellIs" dxfId="518" priority="70" stopIfTrue="1" operator="equal">
      <formula>0</formula>
    </cfRule>
  </conditionalFormatting>
  <conditionalFormatting sqref="G110:G115">
    <cfRule type="cellIs" dxfId="517" priority="67" stopIfTrue="1" operator="equal">
      <formula>$G109</formula>
    </cfRule>
  </conditionalFormatting>
  <conditionalFormatting sqref="A110:F115">
    <cfRule type="cellIs" dxfId="516" priority="68" stopIfTrue="1" operator="equal">
      <formula>0</formula>
    </cfRule>
  </conditionalFormatting>
  <conditionalFormatting sqref="G116">
    <cfRule type="cellIs" dxfId="515" priority="65" stopIfTrue="1" operator="equal">
      <formula>#REF!</formula>
    </cfRule>
  </conditionalFormatting>
  <conditionalFormatting sqref="A116:F116">
    <cfRule type="cellIs" dxfId="514" priority="66" stopIfTrue="1" operator="equal">
      <formula>0</formula>
    </cfRule>
  </conditionalFormatting>
  <conditionalFormatting sqref="G117">
    <cfRule type="cellIs" dxfId="513" priority="63" stopIfTrue="1" operator="equal">
      <formula>$G116</formula>
    </cfRule>
  </conditionalFormatting>
  <conditionalFormatting sqref="A117:F117">
    <cfRule type="cellIs" dxfId="512" priority="64" stopIfTrue="1" operator="equal">
      <formula>0</formula>
    </cfRule>
  </conditionalFormatting>
  <conditionalFormatting sqref="G118:G121">
    <cfRule type="cellIs" dxfId="511" priority="61" stopIfTrue="1" operator="equal">
      <formula>$G117</formula>
    </cfRule>
  </conditionalFormatting>
  <conditionalFormatting sqref="A118:F121">
    <cfRule type="cellIs" dxfId="510" priority="62" stopIfTrue="1" operator="equal">
      <formula>0</formula>
    </cfRule>
  </conditionalFormatting>
  <conditionalFormatting sqref="G65:G71">
    <cfRule type="cellIs" dxfId="509" priority="59" stopIfTrue="1" operator="equal">
      <formula>$G64</formula>
    </cfRule>
  </conditionalFormatting>
  <conditionalFormatting sqref="A65:F71">
    <cfRule type="cellIs" dxfId="508" priority="60" stopIfTrue="1" operator="equal">
      <formula>0</formula>
    </cfRule>
  </conditionalFormatting>
  <conditionalFormatting sqref="G72">
    <cfRule type="cellIs" dxfId="507" priority="57" stopIfTrue="1" operator="equal">
      <formula>#REF!</formula>
    </cfRule>
  </conditionalFormatting>
  <conditionalFormatting sqref="A72:F72">
    <cfRule type="cellIs" dxfId="506" priority="58" stopIfTrue="1" operator="equal">
      <formula>0</formula>
    </cfRule>
  </conditionalFormatting>
  <conditionalFormatting sqref="G73">
    <cfRule type="cellIs" dxfId="505" priority="55" stopIfTrue="1" operator="equal">
      <formula>$G72</formula>
    </cfRule>
  </conditionalFormatting>
  <conditionalFormatting sqref="A73:F73">
    <cfRule type="cellIs" dxfId="504" priority="56" stopIfTrue="1" operator="equal">
      <formula>0</formula>
    </cfRule>
  </conditionalFormatting>
  <conditionalFormatting sqref="G74">
    <cfRule type="cellIs" dxfId="503" priority="53" stopIfTrue="1" operator="equal">
      <formula>$G73</formula>
    </cfRule>
  </conditionalFormatting>
  <conditionalFormatting sqref="A74:F74">
    <cfRule type="cellIs" dxfId="502" priority="54" stopIfTrue="1" operator="equal">
      <formula>0</formula>
    </cfRule>
  </conditionalFormatting>
  <conditionalFormatting sqref="G75">
    <cfRule type="cellIs" dxfId="501" priority="51" stopIfTrue="1" operator="equal">
      <formula>$G74</formula>
    </cfRule>
  </conditionalFormatting>
  <conditionalFormatting sqref="A75:F75">
    <cfRule type="cellIs" dxfId="500" priority="52" stopIfTrue="1" operator="equal">
      <formula>0</formula>
    </cfRule>
  </conditionalFormatting>
  <conditionalFormatting sqref="G76">
    <cfRule type="cellIs" dxfId="499" priority="49" stopIfTrue="1" operator="equal">
      <formula>$G75</formula>
    </cfRule>
  </conditionalFormatting>
  <conditionalFormatting sqref="A76:F76">
    <cfRule type="cellIs" dxfId="498" priority="50" stopIfTrue="1" operator="equal">
      <formula>0</formula>
    </cfRule>
  </conditionalFormatting>
  <conditionalFormatting sqref="G77:G78">
    <cfRule type="cellIs" dxfId="497" priority="47" stopIfTrue="1" operator="equal">
      <formula>$G76</formula>
    </cfRule>
  </conditionalFormatting>
  <conditionalFormatting sqref="A77:F78">
    <cfRule type="cellIs" dxfId="496" priority="48" stopIfTrue="1" operator="equal">
      <formula>0</formula>
    </cfRule>
  </conditionalFormatting>
  <conditionalFormatting sqref="G79">
    <cfRule type="cellIs" dxfId="495" priority="45" stopIfTrue="1" operator="equal">
      <formula>$G77</formula>
    </cfRule>
  </conditionalFormatting>
  <conditionalFormatting sqref="A79:F80">
    <cfRule type="cellIs" dxfId="494" priority="46" stopIfTrue="1" operator="equal">
      <formula>0</formula>
    </cfRule>
  </conditionalFormatting>
  <conditionalFormatting sqref="G82">
    <cfRule type="cellIs" dxfId="493" priority="43" stopIfTrue="1" operator="equal">
      <formula>#REF!</formula>
    </cfRule>
  </conditionalFormatting>
  <conditionalFormatting sqref="A82:F82">
    <cfRule type="cellIs" dxfId="492" priority="44" stopIfTrue="1" operator="equal">
      <formula>0</formula>
    </cfRule>
  </conditionalFormatting>
  <conditionalFormatting sqref="G83">
    <cfRule type="cellIs" dxfId="491" priority="41" stopIfTrue="1" operator="equal">
      <formula>$G82</formula>
    </cfRule>
  </conditionalFormatting>
  <conditionalFormatting sqref="A83:F83">
    <cfRule type="cellIs" dxfId="490" priority="42" stopIfTrue="1" operator="equal">
      <formula>0</formula>
    </cfRule>
  </conditionalFormatting>
  <conditionalFormatting sqref="G85">
    <cfRule type="cellIs" dxfId="489" priority="39" stopIfTrue="1" operator="equal">
      <formula>#REF!</formula>
    </cfRule>
  </conditionalFormatting>
  <conditionalFormatting sqref="A85:F85">
    <cfRule type="cellIs" dxfId="488" priority="40" stopIfTrue="1" operator="equal">
      <formula>0</formula>
    </cfRule>
  </conditionalFormatting>
  <conditionalFormatting sqref="G88">
    <cfRule type="cellIs" dxfId="487" priority="38" stopIfTrue="1" operator="equal">
      <formula>#REF!</formula>
    </cfRule>
  </conditionalFormatting>
  <conditionalFormatting sqref="G89">
    <cfRule type="cellIs" dxfId="486" priority="35" stopIfTrue="1" operator="equal">
      <formula>$G88</formula>
    </cfRule>
  </conditionalFormatting>
  <conditionalFormatting sqref="A88:F88">
    <cfRule type="cellIs" dxfId="485" priority="37" stopIfTrue="1" operator="equal">
      <formula>0</formula>
    </cfRule>
  </conditionalFormatting>
  <conditionalFormatting sqref="A89:F89">
    <cfRule type="cellIs" dxfId="484" priority="36" stopIfTrue="1" operator="equal">
      <formula>0</formula>
    </cfRule>
  </conditionalFormatting>
  <conditionalFormatting sqref="G95">
    <cfRule type="cellIs" dxfId="483" priority="33" stopIfTrue="1" operator="equal">
      <formula>$G94</formula>
    </cfRule>
  </conditionalFormatting>
  <conditionalFormatting sqref="A95:F95">
    <cfRule type="cellIs" dxfId="482" priority="34" stopIfTrue="1" operator="equal">
      <formula>0</formula>
    </cfRule>
  </conditionalFormatting>
  <conditionalFormatting sqref="G96">
    <cfRule type="cellIs" dxfId="481" priority="31" stopIfTrue="1" operator="equal">
      <formula>$G95</formula>
    </cfRule>
  </conditionalFormatting>
  <conditionalFormatting sqref="A96:F96">
    <cfRule type="cellIs" dxfId="480" priority="32" stopIfTrue="1" operator="equal">
      <formula>0</formula>
    </cfRule>
  </conditionalFormatting>
  <conditionalFormatting sqref="G80">
    <cfRule type="cellIs" dxfId="479" priority="30" stopIfTrue="1" operator="equal">
      <formula>$G79</formula>
    </cfRule>
  </conditionalFormatting>
  <conditionalFormatting sqref="G86">
    <cfRule type="cellIs" dxfId="478" priority="28" stopIfTrue="1" operator="equal">
      <formula>$G85</formula>
    </cfRule>
  </conditionalFormatting>
  <conditionalFormatting sqref="A86:F86">
    <cfRule type="cellIs" dxfId="477" priority="29" stopIfTrue="1" operator="equal">
      <formula>0</formula>
    </cfRule>
  </conditionalFormatting>
  <conditionalFormatting sqref="G97">
    <cfRule type="cellIs" dxfId="476" priority="26" stopIfTrue="1" operator="equal">
      <formula>$G96</formula>
    </cfRule>
  </conditionalFormatting>
  <conditionalFormatting sqref="A97:F97">
    <cfRule type="cellIs" dxfId="475" priority="27" stopIfTrue="1" operator="equal">
      <formula>0</formula>
    </cfRule>
  </conditionalFormatting>
  <conditionalFormatting sqref="G98">
    <cfRule type="cellIs" dxfId="474" priority="24" stopIfTrue="1" operator="equal">
      <formula>$G97</formula>
    </cfRule>
  </conditionalFormatting>
  <conditionalFormatting sqref="A98:F98">
    <cfRule type="cellIs" dxfId="473" priority="25" stopIfTrue="1" operator="equal">
      <formula>0</formula>
    </cfRule>
  </conditionalFormatting>
  <conditionalFormatting sqref="G99">
    <cfRule type="cellIs" dxfId="472" priority="22" stopIfTrue="1" operator="equal">
      <formula>$G98</formula>
    </cfRule>
  </conditionalFormatting>
  <conditionalFormatting sqref="A99:F99">
    <cfRule type="cellIs" dxfId="471" priority="23" stopIfTrue="1" operator="equal">
      <formula>0</formula>
    </cfRule>
  </conditionalFormatting>
  <conditionalFormatting sqref="G103:G105">
    <cfRule type="cellIs" dxfId="470" priority="21" stopIfTrue="1" operator="equal">
      <formula>$G102</formula>
    </cfRule>
  </conditionalFormatting>
  <conditionalFormatting sqref="G123:L123">
    <cfRule type="cellIs" dxfId="469" priority="19" stopIfTrue="1" operator="equal">
      <formula>$G122</formula>
    </cfRule>
  </conditionalFormatting>
  <conditionalFormatting sqref="A123:F123">
    <cfRule type="cellIs" dxfId="468" priority="20" stopIfTrue="1" operator="equal">
      <formula>0</formula>
    </cfRule>
  </conditionalFormatting>
  <conditionalFormatting sqref="G124:G126">
    <cfRule type="cellIs" dxfId="467" priority="17" stopIfTrue="1" operator="equal">
      <formula>#REF!</formula>
    </cfRule>
  </conditionalFormatting>
  <conditionalFormatting sqref="A124:F126">
    <cfRule type="cellIs" dxfId="466" priority="18" stopIfTrue="1" operator="equal">
      <formula>0</formula>
    </cfRule>
  </conditionalFormatting>
  <conditionalFormatting sqref="G127">
    <cfRule type="cellIs" dxfId="465" priority="15" stopIfTrue="1" operator="equal">
      <formula>$G124</formula>
    </cfRule>
  </conditionalFormatting>
  <conditionalFormatting sqref="A127:F127">
    <cfRule type="cellIs" dxfId="464" priority="16" stopIfTrue="1" operator="equal">
      <formula>0</formula>
    </cfRule>
  </conditionalFormatting>
  <conditionalFormatting sqref="G128">
    <cfRule type="cellIs" dxfId="463" priority="13" stopIfTrue="1" operator="equal">
      <formula>#REF!</formula>
    </cfRule>
  </conditionalFormatting>
  <conditionalFormatting sqref="A128:F128">
    <cfRule type="cellIs" dxfId="462" priority="14" stopIfTrue="1" operator="equal">
      <formula>0</formula>
    </cfRule>
  </conditionalFormatting>
  <conditionalFormatting sqref="G129:G131">
    <cfRule type="cellIs" dxfId="461" priority="11" stopIfTrue="1" operator="equal">
      <formula>$G128</formula>
    </cfRule>
  </conditionalFormatting>
  <conditionalFormatting sqref="A129:F131">
    <cfRule type="cellIs" dxfId="460" priority="12" stopIfTrue="1" operator="equal">
      <formula>0</formula>
    </cfRule>
  </conditionalFormatting>
  <conditionalFormatting sqref="G132">
    <cfRule type="cellIs" dxfId="459" priority="9" stopIfTrue="1" operator="equal">
      <formula>$G129</formula>
    </cfRule>
  </conditionalFormatting>
  <conditionalFormatting sqref="A132:F132">
    <cfRule type="cellIs" dxfId="458" priority="10" stopIfTrue="1" operator="equal">
      <formula>0</formula>
    </cfRule>
  </conditionalFormatting>
  <conditionalFormatting sqref="G133">
    <cfRule type="cellIs" dxfId="457" priority="7" stopIfTrue="1" operator="equal">
      <formula>#REF!</formula>
    </cfRule>
  </conditionalFormatting>
  <conditionalFormatting sqref="A133:F133">
    <cfRule type="cellIs" dxfId="456" priority="8" stopIfTrue="1" operator="equal">
      <formula>0</formula>
    </cfRule>
  </conditionalFormatting>
  <conditionalFormatting sqref="G134:G136">
    <cfRule type="cellIs" dxfId="455" priority="5" stopIfTrue="1" operator="equal">
      <formula>$G133</formula>
    </cfRule>
  </conditionalFormatting>
  <conditionalFormatting sqref="A134:F136">
    <cfRule type="cellIs" dxfId="454" priority="6" stopIfTrue="1" operator="equal">
      <formula>0</formula>
    </cfRule>
  </conditionalFormatting>
  <conditionalFormatting sqref="G137">
    <cfRule type="cellIs" dxfId="453" priority="3" stopIfTrue="1" operator="equal">
      <formula>$G134</formula>
    </cfRule>
  </conditionalFormatting>
  <conditionalFormatting sqref="A137:F137">
    <cfRule type="cellIs" dxfId="452" priority="4" stopIfTrue="1" operator="equal">
      <formula>0</formula>
    </cfRule>
  </conditionalFormatting>
  <conditionalFormatting sqref="G138">
    <cfRule type="cellIs" dxfId="451" priority="1" stopIfTrue="1" operator="equal">
      <formula>#REF!</formula>
    </cfRule>
  </conditionalFormatting>
  <conditionalFormatting sqref="A138:F138">
    <cfRule type="cellIs" dxfId="450" priority="2" stopIfTrue="1" operator="equal">
      <formula>0</formula>
    </cfRule>
  </conditionalFormatting>
  <pageMargins left="0.78740157480314965" right="0.78740157480314965" top="1.1811023622047245" bottom="0.39370078740157483" header="0" footer="0"/>
  <pageSetup paperSize="9" scale="70" fitToHeight="500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CA118"/>
  <sheetViews>
    <sheetView view="pageBreakPreview" zoomScaleNormal="100" zoomScaleSheetLayoutView="100" workbookViewId="0">
      <selection activeCell="AW6" sqref="AW6:BF6"/>
    </sheetView>
  </sheetViews>
  <sheetFormatPr defaultRowHeight="12.75" x14ac:dyDescent="0.2"/>
  <cols>
    <col min="1" max="54" width="2.85546875" style="36" customWidth="1"/>
    <col min="55" max="55" width="3.5703125" style="36" customWidth="1"/>
    <col min="56" max="65" width="2.85546875" style="36" customWidth="1"/>
    <col min="66" max="77" width="3" style="36" customWidth="1"/>
    <col min="78" max="78" width="4.5703125" style="36" customWidth="1"/>
    <col min="79" max="79" width="5.28515625" style="36" hidden="1" customWidth="1"/>
    <col min="80" max="16384" width="9.140625" style="36"/>
  </cols>
  <sheetData>
    <row r="1" spans="1:77" ht="36.75" customHeight="1" x14ac:dyDescent="0.2">
      <c r="AO1" s="170" t="s">
        <v>30</v>
      </c>
      <c r="AP1" s="170"/>
      <c r="AQ1" s="170"/>
      <c r="AR1" s="170"/>
      <c r="AS1" s="170"/>
      <c r="AT1" s="170"/>
      <c r="AU1" s="170"/>
      <c r="AV1" s="170"/>
      <c r="AW1" s="170"/>
      <c r="AX1" s="170"/>
      <c r="AY1" s="170"/>
      <c r="AZ1" s="170"/>
      <c r="BA1" s="170"/>
      <c r="BB1" s="170"/>
      <c r="BC1" s="170"/>
      <c r="BD1" s="170"/>
      <c r="BE1" s="170"/>
      <c r="BF1" s="170"/>
      <c r="BG1" s="170"/>
      <c r="BH1" s="170"/>
      <c r="BI1" s="170"/>
      <c r="BJ1" s="170"/>
      <c r="BK1" s="170"/>
      <c r="BL1" s="170"/>
    </row>
    <row r="2" spans="1:77" ht="15.95" customHeight="1" x14ac:dyDescent="0.2">
      <c r="AO2" s="171" t="s">
        <v>0</v>
      </c>
      <c r="AP2" s="171"/>
      <c r="AQ2" s="171"/>
      <c r="AR2" s="171"/>
      <c r="AS2" s="171"/>
      <c r="AT2" s="171"/>
      <c r="AU2" s="171"/>
      <c r="AV2" s="171"/>
      <c r="AW2" s="171"/>
      <c r="AX2" s="171"/>
      <c r="AY2" s="171"/>
      <c r="AZ2" s="171"/>
      <c r="BA2" s="171"/>
      <c r="BB2" s="171"/>
      <c r="BC2" s="171"/>
      <c r="BD2" s="171"/>
      <c r="BE2" s="171"/>
      <c r="BF2" s="171"/>
      <c r="BG2" s="171"/>
      <c r="BH2" s="171"/>
      <c r="BI2" s="171"/>
      <c r="BJ2" s="171"/>
      <c r="BK2" s="171"/>
      <c r="BL2" s="171"/>
    </row>
    <row r="3" spans="1:77" ht="15" customHeight="1" x14ac:dyDescent="0.2">
      <c r="AO3" s="172" t="s">
        <v>290</v>
      </c>
      <c r="AP3" s="165"/>
      <c r="AQ3" s="165"/>
      <c r="AR3" s="165"/>
      <c r="AS3" s="165"/>
      <c r="AT3" s="165"/>
      <c r="AU3" s="165"/>
      <c r="AV3" s="165"/>
      <c r="AW3" s="165"/>
      <c r="AX3" s="165"/>
      <c r="AY3" s="165"/>
      <c r="AZ3" s="165"/>
      <c r="BA3" s="165"/>
      <c r="BB3" s="165"/>
      <c r="BC3" s="165"/>
      <c r="BD3" s="165"/>
      <c r="BE3" s="165"/>
      <c r="BF3" s="165"/>
      <c r="BG3" s="165"/>
      <c r="BH3" s="165"/>
      <c r="BI3" s="165"/>
      <c r="BJ3" s="165"/>
      <c r="BK3" s="165"/>
      <c r="BL3" s="165"/>
    </row>
    <row r="4" spans="1:77" ht="16.5" customHeight="1" x14ac:dyDescent="0.2">
      <c r="AO4" s="173" t="s">
        <v>84</v>
      </c>
      <c r="AP4" s="174"/>
      <c r="AQ4" s="174"/>
      <c r="AR4" s="174"/>
      <c r="AS4" s="174"/>
      <c r="AT4" s="174"/>
      <c r="AU4" s="174"/>
      <c r="AV4" s="174"/>
      <c r="AW4" s="174"/>
      <c r="AX4" s="174"/>
      <c r="AY4" s="174"/>
      <c r="AZ4" s="174"/>
      <c r="BA4" s="174"/>
      <c r="BB4" s="174"/>
      <c r="BC4" s="174"/>
      <c r="BD4" s="174"/>
      <c r="BE4" s="174"/>
      <c r="BF4" s="174"/>
      <c r="BG4" s="174"/>
      <c r="BH4" s="174"/>
      <c r="BI4" s="174"/>
      <c r="BJ4" s="174"/>
      <c r="BK4" s="174"/>
      <c r="BL4" s="174"/>
    </row>
    <row r="5" spans="1:77" x14ac:dyDescent="0.2">
      <c r="AO5" s="175" t="s">
        <v>17</v>
      </c>
      <c r="AP5" s="175"/>
      <c r="AQ5" s="175"/>
      <c r="AR5" s="175"/>
      <c r="AS5" s="175"/>
      <c r="AT5" s="175"/>
      <c r="AU5" s="175"/>
      <c r="AV5" s="175"/>
      <c r="AW5" s="175"/>
      <c r="AX5" s="175"/>
      <c r="AY5" s="175"/>
      <c r="AZ5" s="175"/>
      <c r="BA5" s="175"/>
      <c r="BB5" s="175"/>
      <c r="BC5" s="175"/>
      <c r="BD5" s="175"/>
      <c r="BE5" s="175"/>
      <c r="BF5" s="175"/>
      <c r="BG5" s="175"/>
      <c r="BH5" s="175"/>
      <c r="BI5" s="175"/>
      <c r="BJ5" s="175"/>
      <c r="BK5" s="175"/>
      <c r="BL5" s="175"/>
    </row>
    <row r="6" spans="1:77" ht="12.75" customHeight="1" x14ac:dyDescent="0.2">
      <c r="AO6" s="164" t="s">
        <v>514</v>
      </c>
      <c r="AP6" s="165"/>
      <c r="AQ6" s="165"/>
      <c r="AR6" s="165"/>
      <c r="AS6" s="165"/>
      <c r="AT6" s="165"/>
      <c r="AU6" s="165"/>
      <c r="AV6" s="36" t="s">
        <v>57</v>
      </c>
      <c r="AW6" s="164">
        <v>148</v>
      </c>
      <c r="AX6" s="165"/>
      <c r="AY6" s="165"/>
      <c r="AZ6" s="165"/>
      <c r="BA6" s="165"/>
      <c r="BB6" s="165"/>
      <c r="BC6" s="165"/>
      <c r="BD6" s="165"/>
      <c r="BE6" s="165"/>
      <c r="BF6" s="165"/>
    </row>
    <row r="7" spans="1:77" x14ac:dyDescent="0.2">
      <c r="AO7" s="37"/>
      <c r="AP7" s="37"/>
      <c r="AQ7" s="37"/>
      <c r="AR7" s="37"/>
      <c r="AS7" s="37"/>
      <c r="AT7" s="37"/>
      <c r="AU7" s="37"/>
      <c r="AW7" s="38"/>
      <c r="AX7" s="38"/>
      <c r="AY7" s="38"/>
      <c r="AZ7" s="38"/>
      <c r="BA7" s="38"/>
      <c r="BB7" s="38"/>
      <c r="BC7" s="38"/>
      <c r="BD7" s="38"/>
      <c r="BE7" s="38"/>
      <c r="BF7" s="38"/>
    </row>
    <row r="8" spans="1:77" ht="15.75" customHeight="1" x14ac:dyDescent="0.2">
      <c r="A8" s="166" t="s">
        <v>18</v>
      </c>
      <c r="B8" s="166"/>
      <c r="C8" s="166"/>
      <c r="D8" s="166"/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  <c r="V8" s="166"/>
      <c r="W8" s="166"/>
      <c r="X8" s="166"/>
      <c r="Y8" s="166"/>
      <c r="Z8" s="166"/>
      <c r="AA8" s="166"/>
      <c r="AB8" s="166"/>
      <c r="AC8" s="166"/>
      <c r="AD8" s="166"/>
      <c r="AE8" s="166"/>
      <c r="AF8" s="166"/>
      <c r="AG8" s="166"/>
      <c r="AH8" s="166"/>
      <c r="AI8" s="166"/>
      <c r="AJ8" s="166"/>
      <c r="AK8" s="166"/>
      <c r="AL8" s="166"/>
      <c r="AM8" s="166"/>
      <c r="AN8" s="166"/>
      <c r="AO8" s="166"/>
      <c r="AP8" s="166"/>
      <c r="AQ8" s="166"/>
      <c r="AR8" s="166"/>
      <c r="AS8" s="166"/>
      <c r="AT8" s="166"/>
      <c r="AU8" s="166"/>
      <c r="AV8" s="166"/>
      <c r="AW8" s="166"/>
      <c r="AX8" s="166"/>
      <c r="AY8" s="166"/>
      <c r="AZ8" s="166"/>
      <c r="BA8" s="166"/>
      <c r="BB8" s="166"/>
      <c r="BC8" s="166"/>
      <c r="BD8" s="166"/>
      <c r="BE8" s="166"/>
      <c r="BF8" s="166"/>
      <c r="BG8" s="166"/>
      <c r="BH8" s="166"/>
      <c r="BI8" s="166"/>
      <c r="BJ8" s="166"/>
      <c r="BK8" s="166"/>
      <c r="BL8" s="166"/>
    </row>
    <row r="9" spans="1:77" ht="15.75" customHeight="1" x14ac:dyDescent="0.2">
      <c r="A9" s="166" t="s">
        <v>296</v>
      </c>
      <c r="B9" s="166"/>
      <c r="C9" s="166"/>
      <c r="D9" s="166"/>
      <c r="E9" s="166"/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6"/>
      <c r="Q9" s="166"/>
      <c r="R9" s="166"/>
      <c r="S9" s="166"/>
      <c r="T9" s="166"/>
      <c r="U9" s="166"/>
      <c r="V9" s="166"/>
      <c r="W9" s="166"/>
      <c r="X9" s="166"/>
      <c r="Y9" s="166"/>
      <c r="Z9" s="166"/>
      <c r="AA9" s="166"/>
      <c r="AB9" s="166"/>
      <c r="AC9" s="166"/>
      <c r="AD9" s="166"/>
      <c r="AE9" s="166"/>
      <c r="AF9" s="166"/>
      <c r="AG9" s="166"/>
      <c r="AH9" s="166"/>
      <c r="AI9" s="166"/>
      <c r="AJ9" s="166"/>
      <c r="AK9" s="166"/>
      <c r="AL9" s="166"/>
      <c r="AM9" s="166"/>
      <c r="AN9" s="166"/>
      <c r="AO9" s="166"/>
      <c r="AP9" s="166"/>
      <c r="AQ9" s="166"/>
      <c r="AR9" s="166"/>
      <c r="AS9" s="166"/>
      <c r="AT9" s="166"/>
      <c r="AU9" s="166"/>
      <c r="AV9" s="166"/>
      <c r="AW9" s="166"/>
      <c r="AX9" s="166"/>
      <c r="AY9" s="166"/>
      <c r="AZ9" s="166"/>
      <c r="BA9" s="166"/>
      <c r="BB9" s="166"/>
      <c r="BC9" s="166"/>
      <c r="BD9" s="166"/>
      <c r="BE9" s="166"/>
      <c r="BF9" s="166"/>
      <c r="BG9" s="166"/>
      <c r="BH9" s="166"/>
      <c r="BI9" s="166"/>
      <c r="BJ9" s="166"/>
      <c r="BK9" s="166"/>
      <c r="BL9" s="166"/>
    </row>
    <row r="10" spans="1:77" ht="6" customHeight="1" x14ac:dyDescent="0.2">
      <c r="A10" s="87"/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</row>
    <row r="11" spans="1:77" s="42" customFormat="1" ht="14.25" customHeight="1" x14ac:dyDescent="0.2">
      <c r="A11" s="39" t="s">
        <v>47</v>
      </c>
      <c r="B11" s="167" t="s">
        <v>83</v>
      </c>
      <c r="C11" s="168"/>
      <c r="D11" s="168"/>
      <c r="E11" s="168"/>
      <c r="F11" s="168"/>
      <c r="G11" s="168"/>
      <c r="H11" s="168"/>
      <c r="I11" s="168"/>
      <c r="J11" s="168"/>
      <c r="K11" s="168"/>
      <c r="L11" s="168"/>
      <c r="M11" s="40"/>
      <c r="N11" s="169" t="s">
        <v>84</v>
      </c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/>
      <c r="AF11" s="165"/>
      <c r="AG11" s="165"/>
      <c r="AH11" s="165"/>
      <c r="AI11" s="165"/>
      <c r="AJ11" s="165"/>
      <c r="AK11" s="165"/>
      <c r="AL11" s="165"/>
      <c r="AM11" s="165"/>
      <c r="AN11" s="165"/>
      <c r="AO11" s="165"/>
      <c r="AP11" s="165"/>
      <c r="AQ11" s="165"/>
      <c r="AR11" s="165"/>
      <c r="AS11" s="165"/>
      <c r="AT11" s="41"/>
      <c r="AU11" s="167" t="s">
        <v>88</v>
      </c>
      <c r="AV11" s="168"/>
      <c r="AW11" s="168"/>
      <c r="AX11" s="168"/>
      <c r="AY11" s="168"/>
      <c r="AZ11" s="168"/>
      <c r="BA11" s="168"/>
      <c r="BB11" s="168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</row>
    <row r="12" spans="1:77" s="42" customFormat="1" ht="24" customHeight="1" x14ac:dyDescent="0.2">
      <c r="A12" s="43"/>
      <c r="B12" s="177" t="s">
        <v>50</v>
      </c>
      <c r="C12" s="177"/>
      <c r="D12" s="177"/>
      <c r="E12" s="177"/>
      <c r="F12" s="177"/>
      <c r="G12" s="177"/>
      <c r="H12" s="177"/>
      <c r="I12" s="177"/>
      <c r="J12" s="177"/>
      <c r="K12" s="177"/>
      <c r="L12" s="177"/>
      <c r="M12" s="43"/>
      <c r="N12" s="178" t="s">
        <v>56</v>
      </c>
      <c r="O12" s="178"/>
      <c r="P12" s="178"/>
      <c r="Q12" s="178"/>
      <c r="R12" s="178"/>
      <c r="S12" s="178"/>
      <c r="T12" s="178"/>
      <c r="U12" s="178"/>
      <c r="V12" s="178"/>
      <c r="W12" s="178"/>
      <c r="X12" s="178"/>
      <c r="Y12" s="178"/>
      <c r="Z12" s="178"/>
      <c r="AA12" s="178"/>
      <c r="AB12" s="178"/>
      <c r="AC12" s="178"/>
      <c r="AD12" s="178"/>
      <c r="AE12" s="178"/>
      <c r="AF12" s="178"/>
      <c r="AG12" s="178"/>
      <c r="AH12" s="178"/>
      <c r="AI12" s="178"/>
      <c r="AJ12" s="178"/>
      <c r="AK12" s="178"/>
      <c r="AL12" s="178"/>
      <c r="AM12" s="178"/>
      <c r="AN12" s="178"/>
      <c r="AO12" s="178"/>
      <c r="AP12" s="178"/>
      <c r="AQ12" s="178"/>
      <c r="AR12" s="178"/>
      <c r="AS12" s="178"/>
      <c r="AT12" s="43"/>
      <c r="AU12" s="177" t="s">
        <v>49</v>
      </c>
      <c r="AV12" s="177"/>
      <c r="AW12" s="177"/>
      <c r="AX12" s="177"/>
      <c r="AY12" s="177"/>
      <c r="AZ12" s="177"/>
      <c r="BA12" s="177"/>
      <c r="BB12" s="177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</row>
    <row r="13" spans="1:77" s="42" customFormat="1" x14ac:dyDescent="0.2">
      <c r="BE13" s="44"/>
      <c r="BF13" s="44"/>
      <c r="BG13" s="44"/>
      <c r="BH13" s="44"/>
      <c r="BI13" s="44"/>
      <c r="BJ13" s="44"/>
      <c r="BK13" s="44"/>
      <c r="BL13" s="44"/>
    </row>
    <row r="14" spans="1:77" s="42" customFormat="1" ht="15" customHeight="1" x14ac:dyDescent="0.2">
      <c r="A14" s="45" t="s">
        <v>4</v>
      </c>
      <c r="B14" s="167" t="s">
        <v>92</v>
      </c>
      <c r="C14" s="168"/>
      <c r="D14" s="168"/>
      <c r="E14" s="168"/>
      <c r="F14" s="168"/>
      <c r="G14" s="168"/>
      <c r="H14" s="168"/>
      <c r="I14" s="168"/>
      <c r="J14" s="168"/>
      <c r="K14" s="168"/>
      <c r="L14" s="168"/>
      <c r="M14" s="40"/>
      <c r="N14" s="169" t="s">
        <v>84</v>
      </c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/>
      <c r="AF14" s="165"/>
      <c r="AG14" s="165"/>
      <c r="AH14" s="165"/>
      <c r="AI14" s="165"/>
      <c r="AJ14" s="165"/>
      <c r="AK14" s="165"/>
      <c r="AL14" s="165"/>
      <c r="AM14" s="165"/>
      <c r="AN14" s="165"/>
      <c r="AO14" s="165"/>
      <c r="AP14" s="165"/>
      <c r="AQ14" s="165"/>
      <c r="AR14" s="165"/>
      <c r="AS14" s="165"/>
      <c r="AT14" s="41"/>
      <c r="AU14" s="167" t="s">
        <v>88</v>
      </c>
      <c r="AV14" s="168"/>
      <c r="AW14" s="168"/>
      <c r="AX14" s="168"/>
      <c r="AY14" s="168"/>
      <c r="AZ14" s="168"/>
      <c r="BA14" s="168"/>
      <c r="BB14" s="168"/>
      <c r="BC14" s="46"/>
      <c r="BD14" s="46"/>
      <c r="BE14" s="46"/>
      <c r="BF14" s="46"/>
      <c r="BG14" s="46"/>
      <c r="BH14" s="46"/>
      <c r="BI14" s="46"/>
      <c r="BJ14" s="46"/>
      <c r="BK14" s="46"/>
      <c r="BL14" s="47"/>
      <c r="BM14" s="48"/>
      <c r="BN14" s="48"/>
      <c r="BO14" s="48"/>
      <c r="BP14" s="46"/>
      <c r="BQ14" s="46"/>
      <c r="BR14" s="46"/>
      <c r="BS14" s="46"/>
      <c r="BT14" s="46"/>
      <c r="BU14" s="46"/>
      <c r="BV14" s="46"/>
      <c r="BW14" s="46"/>
    </row>
    <row r="15" spans="1:77" s="42" customFormat="1" ht="24" customHeight="1" x14ac:dyDescent="0.2">
      <c r="A15" s="49"/>
      <c r="B15" s="177" t="s">
        <v>50</v>
      </c>
      <c r="C15" s="177"/>
      <c r="D15" s="177"/>
      <c r="E15" s="177"/>
      <c r="F15" s="177"/>
      <c r="G15" s="177"/>
      <c r="H15" s="177"/>
      <c r="I15" s="177"/>
      <c r="J15" s="177"/>
      <c r="K15" s="177"/>
      <c r="L15" s="177"/>
      <c r="M15" s="43"/>
      <c r="N15" s="178" t="s">
        <v>55</v>
      </c>
      <c r="O15" s="178"/>
      <c r="P15" s="178"/>
      <c r="Q15" s="178"/>
      <c r="R15" s="178"/>
      <c r="S15" s="178"/>
      <c r="T15" s="178"/>
      <c r="U15" s="178"/>
      <c r="V15" s="178"/>
      <c r="W15" s="178"/>
      <c r="X15" s="178"/>
      <c r="Y15" s="178"/>
      <c r="Z15" s="178"/>
      <c r="AA15" s="178"/>
      <c r="AB15" s="178"/>
      <c r="AC15" s="178"/>
      <c r="AD15" s="178"/>
      <c r="AE15" s="178"/>
      <c r="AF15" s="178"/>
      <c r="AG15" s="178"/>
      <c r="AH15" s="178"/>
      <c r="AI15" s="178"/>
      <c r="AJ15" s="178"/>
      <c r="AK15" s="178"/>
      <c r="AL15" s="178"/>
      <c r="AM15" s="178"/>
      <c r="AN15" s="178"/>
      <c r="AO15" s="178"/>
      <c r="AP15" s="178"/>
      <c r="AQ15" s="178"/>
      <c r="AR15" s="178"/>
      <c r="AS15" s="178"/>
      <c r="AT15" s="43"/>
      <c r="AU15" s="177" t="s">
        <v>49</v>
      </c>
      <c r="AV15" s="177"/>
      <c r="AW15" s="177"/>
      <c r="AX15" s="177"/>
      <c r="AY15" s="177"/>
      <c r="AZ15" s="177"/>
      <c r="BA15" s="177"/>
      <c r="BB15" s="177"/>
      <c r="BC15" s="50"/>
      <c r="BD15" s="50"/>
      <c r="BE15" s="50"/>
      <c r="BF15" s="50"/>
      <c r="BG15" s="50"/>
      <c r="BH15" s="50"/>
      <c r="BI15" s="50"/>
      <c r="BJ15" s="50"/>
      <c r="BK15" s="51"/>
      <c r="BL15" s="50"/>
      <c r="BM15" s="48"/>
      <c r="BN15" s="48"/>
      <c r="BO15" s="48"/>
      <c r="BP15" s="50"/>
      <c r="BQ15" s="50"/>
      <c r="BR15" s="50"/>
      <c r="BS15" s="50"/>
      <c r="BT15" s="50"/>
      <c r="BU15" s="50"/>
      <c r="BV15" s="50"/>
      <c r="BW15" s="50"/>
    </row>
    <row r="16" spans="1:77" s="42" customFormat="1" x14ac:dyDescent="0.2"/>
    <row r="17" spans="1:79" s="42" customFormat="1" ht="33" customHeight="1" x14ac:dyDescent="0.2">
      <c r="A17" s="39" t="s">
        <v>48</v>
      </c>
      <c r="B17" s="167" t="s">
        <v>188</v>
      </c>
      <c r="C17" s="168"/>
      <c r="D17" s="168"/>
      <c r="E17" s="168"/>
      <c r="F17" s="168"/>
      <c r="G17" s="168"/>
      <c r="H17" s="168"/>
      <c r="I17" s="168"/>
      <c r="J17" s="168"/>
      <c r="K17" s="168"/>
      <c r="L17" s="168"/>
      <c r="N17" s="167" t="s">
        <v>189</v>
      </c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46"/>
      <c r="AA17" s="167" t="s">
        <v>190</v>
      </c>
      <c r="AB17" s="168"/>
      <c r="AC17" s="168"/>
      <c r="AD17" s="168"/>
      <c r="AE17" s="168"/>
      <c r="AF17" s="168"/>
      <c r="AG17" s="168"/>
      <c r="AH17" s="168"/>
      <c r="AI17" s="168"/>
      <c r="AJ17" s="46"/>
      <c r="AK17" s="179" t="s">
        <v>295</v>
      </c>
      <c r="AL17" s="165"/>
      <c r="AM17" s="165"/>
      <c r="AN17" s="165"/>
      <c r="AO17" s="165"/>
      <c r="AP17" s="165"/>
      <c r="AQ17" s="165"/>
      <c r="AR17" s="165"/>
      <c r="AS17" s="165"/>
      <c r="AT17" s="165"/>
      <c r="AU17" s="165"/>
      <c r="AV17" s="165"/>
      <c r="AW17" s="165"/>
      <c r="AX17" s="165"/>
      <c r="AY17" s="165"/>
      <c r="AZ17" s="165"/>
      <c r="BA17" s="165"/>
      <c r="BB17" s="165"/>
      <c r="BC17" s="165"/>
      <c r="BD17" s="46"/>
      <c r="BE17" s="167" t="s">
        <v>89</v>
      </c>
      <c r="BF17" s="168"/>
      <c r="BG17" s="168"/>
      <c r="BH17" s="168"/>
      <c r="BI17" s="168"/>
      <c r="BJ17" s="168"/>
      <c r="BK17" s="168"/>
      <c r="BL17" s="168"/>
      <c r="BM17" s="46"/>
      <c r="BN17" s="46"/>
      <c r="BO17" s="46"/>
      <c r="BP17" s="46"/>
      <c r="BQ17" s="46"/>
      <c r="BR17" s="46"/>
      <c r="BS17" s="46"/>
      <c r="BT17" s="46"/>
      <c r="BU17" s="46"/>
      <c r="BV17" s="46"/>
      <c r="BW17" s="46"/>
      <c r="BX17" s="46"/>
      <c r="BY17" s="46"/>
      <c r="BZ17" s="46"/>
      <c r="CA17" s="46"/>
    </row>
    <row r="18" spans="1:79" s="42" customFormat="1" ht="25.5" customHeight="1" x14ac:dyDescent="0.2">
      <c r="B18" s="177" t="s">
        <v>50</v>
      </c>
      <c r="C18" s="177"/>
      <c r="D18" s="177"/>
      <c r="E18" s="177"/>
      <c r="F18" s="177"/>
      <c r="G18" s="177"/>
      <c r="H18" s="177"/>
      <c r="I18" s="177"/>
      <c r="J18" s="177"/>
      <c r="K18" s="177"/>
      <c r="L18" s="177"/>
      <c r="N18" s="177" t="s">
        <v>51</v>
      </c>
      <c r="O18" s="177"/>
      <c r="P18" s="177"/>
      <c r="Q18" s="177"/>
      <c r="R18" s="177"/>
      <c r="S18" s="177"/>
      <c r="T18" s="177"/>
      <c r="U18" s="177"/>
      <c r="V18" s="177"/>
      <c r="W18" s="177"/>
      <c r="X18" s="177"/>
      <c r="Y18" s="177"/>
      <c r="Z18" s="50"/>
      <c r="AA18" s="184" t="s">
        <v>52</v>
      </c>
      <c r="AB18" s="184"/>
      <c r="AC18" s="184"/>
      <c r="AD18" s="184"/>
      <c r="AE18" s="184"/>
      <c r="AF18" s="184"/>
      <c r="AG18" s="184"/>
      <c r="AH18" s="184"/>
      <c r="AI18" s="184"/>
      <c r="AJ18" s="50"/>
      <c r="AK18" s="105" t="s">
        <v>53</v>
      </c>
      <c r="AL18" s="105"/>
      <c r="AM18" s="105"/>
      <c r="AN18" s="105"/>
      <c r="AO18" s="105"/>
      <c r="AP18" s="105"/>
      <c r="AQ18" s="105"/>
      <c r="AR18" s="105"/>
      <c r="AS18" s="105"/>
      <c r="AT18" s="105"/>
      <c r="AU18" s="105"/>
      <c r="AV18" s="105"/>
      <c r="AW18" s="105"/>
      <c r="AX18" s="105"/>
      <c r="AY18" s="105"/>
      <c r="AZ18" s="105"/>
      <c r="BA18" s="105"/>
      <c r="BB18" s="105"/>
      <c r="BC18" s="105"/>
      <c r="BD18" s="50"/>
      <c r="BE18" s="177" t="s">
        <v>54</v>
      </c>
      <c r="BF18" s="177"/>
      <c r="BG18" s="177"/>
      <c r="BH18" s="177"/>
      <c r="BI18" s="177"/>
      <c r="BJ18" s="177"/>
      <c r="BK18" s="177"/>
      <c r="BL18" s="177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</row>
    <row r="19" spans="1:79" ht="15.75" x14ac:dyDescent="0.2">
      <c r="A19" s="52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52"/>
      <c r="BE19" s="52"/>
      <c r="BF19" s="52"/>
      <c r="BG19" s="52"/>
      <c r="BH19" s="52"/>
      <c r="BI19" s="52"/>
      <c r="BJ19" s="52"/>
      <c r="BK19" s="52"/>
      <c r="BL19" s="52"/>
    </row>
    <row r="20" spans="1:79" ht="24.95" customHeight="1" x14ac:dyDescent="0.2">
      <c r="A20" s="180" t="s">
        <v>44</v>
      </c>
      <c r="B20" s="180"/>
      <c r="C20" s="180"/>
      <c r="D20" s="180"/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U20" s="181">
        <f>4016138+17372</f>
        <v>4033510</v>
      </c>
      <c r="V20" s="181"/>
      <c r="W20" s="181"/>
      <c r="X20" s="181"/>
      <c r="Y20" s="181"/>
      <c r="Z20" s="181"/>
      <c r="AA20" s="181"/>
      <c r="AB20" s="181"/>
      <c r="AC20" s="181"/>
      <c r="AD20" s="181"/>
      <c r="AE20" s="182" t="s">
        <v>45</v>
      </c>
      <c r="AF20" s="182"/>
      <c r="AG20" s="182"/>
      <c r="AH20" s="182"/>
      <c r="AI20" s="182"/>
      <c r="AJ20" s="182"/>
      <c r="AK20" s="182"/>
      <c r="AL20" s="182"/>
      <c r="AM20" s="182"/>
      <c r="AN20" s="182"/>
      <c r="AO20" s="182"/>
      <c r="AP20" s="182"/>
      <c r="AQ20" s="182"/>
      <c r="AR20" s="182"/>
      <c r="AS20" s="181">
        <v>4033510</v>
      </c>
      <c r="AT20" s="181"/>
      <c r="AU20" s="181"/>
      <c r="AV20" s="181"/>
      <c r="AW20" s="181"/>
      <c r="AX20" s="181"/>
      <c r="AY20" s="181"/>
      <c r="AZ20" s="181"/>
      <c r="BA20" s="181"/>
      <c r="BB20" s="181"/>
      <c r="BC20" s="181"/>
      <c r="BD20" s="183" t="s">
        <v>20</v>
      </c>
      <c r="BE20" s="183"/>
      <c r="BF20" s="183"/>
      <c r="BG20" s="183"/>
      <c r="BH20" s="183"/>
      <c r="BI20" s="183"/>
      <c r="BJ20" s="183"/>
      <c r="BK20" s="183"/>
      <c r="BL20" s="183"/>
    </row>
    <row r="21" spans="1:79" ht="24.95" customHeight="1" x14ac:dyDescent="0.2">
      <c r="A21" s="183" t="s">
        <v>19</v>
      </c>
      <c r="B21" s="183"/>
      <c r="C21" s="183"/>
      <c r="D21" s="183"/>
      <c r="E21" s="183"/>
      <c r="F21" s="183"/>
      <c r="G21" s="183"/>
      <c r="H21" s="183"/>
      <c r="I21" s="181">
        <v>0</v>
      </c>
      <c r="J21" s="181"/>
      <c r="K21" s="181"/>
      <c r="L21" s="181"/>
      <c r="M21" s="181"/>
      <c r="N21" s="181"/>
      <c r="O21" s="181"/>
      <c r="P21" s="181"/>
      <c r="Q21" s="181"/>
      <c r="R21" s="181"/>
      <c r="S21" s="181"/>
      <c r="T21" s="183" t="s">
        <v>21</v>
      </c>
      <c r="U21" s="183"/>
      <c r="V21" s="183"/>
      <c r="W21" s="183"/>
      <c r="X21" s="53"/>
      <c r="Y21" s="53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5"/>
      <c r="AO21" s="55"/>
      <c r="AP21" s="55"/>
      <c r="AQ21" s="55"/>
      <c r="AR21" s="55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2"/>
      <c r="BD21" s="55"/>
      <c r="BE21" s="55"/>
      <c r="BF21" s="55"/>
      <c r="BG21" s="55"/>
      <c r="BH21" s="55"/>
      <c r="BI21" s="55"/>
      <c r="BJ21" s="52"/>
      <c r="BK21" s="52"/>
      <c r="BL21" s="52"/>
    </row>
    <row r="22" spans="1:79" ht="12.75" customHeight="1" x14ac:dyDescent="0.2">
      <c r="A22" s="85"/>
      <c r="B22" s="85"/>
      <c r="C22" s="85"/>
      <c r="D22" s="85"/>
      <c r="E22" s="85"/>
      <c r="F22" s="85"/>
      <c r="G22" s="85"/>
      <c r="H22" s="85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85"/>
      <c r="U22" s="85"/>
      <c r="V22" s="85"/>
      <c r="W22" s="85"/>
      <c r="X22" s="53"/>
      <c r="Y22" s="53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5"/>
      <c r="AO22" s="55"/>
      <c r="AP22" s="55"/>
      <c r="AQ22" s="55"/>
      <c r="AR22" s="55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55"/>
      <c r="BE22" s="55"/>
      <c r="BF22" s="55"/>
      <c r="BG22" s="55"/>
      <c r="BH22" s="55"/>
      <c r="BI22" s="55"/>
      <c r="BJ22" s="52"/>
      <c r="BK22" s="52"/>
      <c r="BL22" s="52"/>
    </row>
    <row r="23" spans="1:79" ht="15.75" customHeight="1" x14ac:dyDescent="0.2">
      <c r="A23" s="171" t="s">
        <v>32</v>
      </c>
      <c r="B23" s="171"/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71"/>
      <c r="Z23" s="171"/>
      <c r="AA23" s="171"/>
      <c r="AB23" s="171"/>
      <c r="AC23" s="171"/>
      <c r="AD23" s="171"/>
      <c r="AE23" s="171"/>
      <c r="AF23" s="171"/>
      <c r="AG23" s="171"/>
      <c r="AH23" s="171"/>
      <c r="AI23" s="171"/>
      <c r="AJ23" s="171"/>
      <c r="AK23" s="171"/>
      <c r="AL23" s="171"/>
      <c r="AM23" s="171"/>
      <c r="AN23" s="171"/>
      <c r="AO23" s="171"/>
      <c r="AP23" s="171"/>
      <c r="AQ23" s="171"/>
      <c r="AR23" s="171"/>
      <c r="AS23" s="171"/>
      <c r="AT23" s="171"/>
      <c r="AU23" s="171"/>
      <c r="AV23" s="171"/>
      <c r="AW23" s="171"/>
      <c r="AX23" s="171"/>
      <c r="AY23" s="171"/>
      <c r="AZ23" s="171"/>
      <c r="BA23" s="171"/>
      <c r="BB23" s="171"/>
      <c r="BC23" s="171"/>
      <c r="BD23" s="171"/>
      <c r="BE23" s="171"/>
      <c r="BF23" s="171"/>
      <c r="BG23" s="171"/>
      <c r="BH23" s="171"/>
      <c r="BI23" s="171"/>
      <c r="BJ23" s="171"/>
      <c r="BK23" s="171"/>
      <c r="BL23" s="171"/>
    </row>
    <row r="24" spans="1:79" ht="129.75" customHeight="1" x14ac:dyDescent="0.2">
      <c r="A24" s="188" t="s">
        <v>471</v>
      </c>
      <c r="B24" s="165"/>
      <c r="C24" s="165"/>
      <c r="D24" s="165"/>
      <c r="E24" s="165"/>
      <c r="F24" s="165"/>
      <c r="G24" s="165"/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65"/>
      <c r="AK24" s="165"/>
      <c r="AL24" s="165"/>
      <c r="AM24" s="165"/>
      <c r="AN24" s="165"/>
      <c r="AO24" s="165"/>
      <c r="AP24" s="165"/>
      <c r="AQ24" s="165"/>
      <c r="AR24" s="165"/>
      <c r="AS24" s="165"/>
      <c r="AT24" s="165"/>
      <c r="AU24" s="165"/>
      <c r="AV24" s="165"/>
      <c r="AW24" s="165"/>
      <c r="AX24" s="165"/>
      <c r="AY24" s="165"/>
      <c r="AZ24" s="165"/>
      <c r="BA24" s="165"/>
      <c r="BB24" s="165"/>
      <c r="BC24" s="165"/>
      <c r="BD24" s="165"/>
      <c r="BE24" s="165"/>
      <c r="BF24" s="165"/>
      <c r="BG24" s="165"/>
      <c r="BH24" s="165"/>
      <c r="BI24" s="165"/>
      <c r="BJ24" s="165"/>
      <c r="BK24" s="165"/>
      <c r="BL24" s="165"/>
    </row>
    <row r="25" spans="1:79" ht="12.75" customHeight="1" x14ac:dyDescent="0.2">
      <c r="A25" s="56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15.75" customHeight="1" x14ac:dyDescent="0.2">
      <c r="A26" s="183" t="s">
        <v>31</v>
      </c>
      <c r="B26" s="183"/>
      <c r="C26" s="183"/>
      <c r="D26" s="183"/>
      <c r="E26" s="183"/>
      <c r="F26" s="183"/>
      <c r="G26" s="183"/>
      <c r="H26" s="183"/>
      <c r="I26" s="183"/>
      <c r="J26" s="183"/>
      <c r="K26" s="183"/>
      <c r="L26" s="183"/>
      <c r="M26" s="183"/>
      <c r="N26" s="183"/>
      <c r="O26" s="183"/>
      <c r="P26" s="183"/>
      <c r="Q26" s="183"/>
      <c r="R26" s="183"/>
      <c r="S26" s="183"/>
      <c r="T26" s="183"/>
      <c r="U26" s="183"/>
      <c r="V26" s="183"/>
      <c r="W26" s="183"/>
      <c r="X26" s="183"/>
      <c r="Y26" s="183"/>
      <c r="Z26" s="183"/>
      <c r="AA26" s="183"/>
      <c r="AB26" s="183"/>
      <c r="AC26" s="183"/>
      <c r="AD26" s="183"/>
      <c r="AE26" s="183"/>
      <c r="AF26" s="183"/>
      <c r="AG26" s="183"/>
      <c r="AH26" s="183"/>
      <c r="AI26" s="183"/>
      <c r="AJ26" s="183"/>
      <c r="AK26" s="183"/>
      <c r="AL26" s="183"/>
      <c r="AM26" s="183"/>
      <c r="AN26" s="183"/>
      <c r="AO26" s="183"/>
      <c r="AP26" s="183"/>
      <c r="AQ26" s="183"/>
      <c r="AR26" s="183"/>
      <c r="AS26" s="183"/>
      <c r="AT26" s="183"/>
      <c r="AU26" s="183"/>
      <c r="AV26" s="183"/>
      <c r="AW26" s="183"/>
      <c r="AX26" s="183"/>
      <c r="AY26" s="183"/>
      <c r="AZ26" s="183"/>
      <c r="BA26" s="183"/>
      <c r="BB26" s="183"/>
      <c r="BC26" s="183"/>
      <c r="BD26" s="183"/>
      <c r="BE26" s="183"/>
      <c r="BF26" s="183"/>
      <c r="BG26" s="183"/>
      <c r="BH26" s="183"/>
      <c r="BI26" s="183"/>
      <c r="BJ26" s="183"/>
      <c r="BK26" s="183"/>
      <c r="BL26" s="183"/>
    </row>
    <row r="27" spans="1:79" ht="24.75" customHeight="1" x14ac:dyDescent="0.2">
      <c r="A27" s="189" t="s">
        <v>25</v>
      </c>
      <c r="B27" s="189"/>
      <c r="C27" s="189"/>
      <c r="D27" s="189"/>
      <c r="E27" s="189"/>
      <c r="F27" s="189"/>
      <c r="G27" s="190" t="s">
        <v>35</v>
      </c>
      <c r="H27" s="191"/>
      <c r="I27" s="191"/>
      <c r="J27" s="191"/>
      <c r="K27" s="191"/>
      <c r="L27" s="191"/>
      <c r="M27" s="191"/>
      <c r="N27" s="19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  <c r="AH27" s="191"/>
      <c r="AI27" s="191"/>
      <c r="AJ27" s="191"/>
      <c r="AK27" s="191"/>
      <c r="AL27" s="191"/>
      <c r="AM27" s="191"/>
      <c r="AN27" s="191"/>
      <c r="AO27" s="191"/>
      <c r="AP27" s="191"/>
      <c r="AQ27" s="191"/>
      <c r="AR27" s="191"/>
      <c r="AS27" s="191"/>
      <c r="AT27" s="191"/>
      <c r="AU27" s="191"/>
      <c r="AV27" s="191"/>
      <c r="AW27" s="191"/>
      <c r="AX27" s="191"/>
      <c r="AY27" s="191"/>
      <c r="AZ27" s="191"/>
      <c r="BA27" s="191"/>
      <c r="BB27" s="191"/>
      <c r="BC27" s="191"/>
      <c r="BD27" s="191"/>
      <c r="BE27" s="191"/>
      <c r="BF27" s="191"/>
      <c r="BG27" s="191"/>
      <c r="BH27" s="191"/>
      <c r="BI27" s="191"/>
      <c r="BJ27" s="191"/>
      <c r="BK27" s="191"/>
      <c r="BL27" s="192"/>
    </row>
    <row r="28" spans="1:79" ht="15.75" x14ac:dyDescent="0.2">
      <c r="A28" s="193">
        <v>1</v>
      </c>
      <c r="B28" s="193"/>
      <c r="C28" s="193"/>
      <c r="D28" s="193"/>
      <c r="E28" s="193"/>
      <c r="F28" s="193"/>
      <c r="G28" s="190">
        <v>2</v>
      </c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  <c r="AL28" s="191"/>
      <c r="AM28" s="191"/>
      <c r="AN28" s="191"/>
      <c r="AO28" s="191"/>
      <c r="AP28" s="191"/>
      <c r="AQ28" s="191"/>
      <c r="AR28" s="191"/>
      <c r="AS28" s="191"/>
      <c r="AT28" s="191"/>
      <c r="AU28" s="191"/>
      <c r="AV28" s="191"/>
      <c r="AW28" s="191"/>
      <c r="AX28" s="191"/>
      <c r="AY28" s="191"/>
      <c r="AZ28" s="191"/>
      <c r="BA28" s="191"/>
      <c r="BB28" s="191"/>
      <c r="BC28" s="191"/>
      <c r="BD28" s="191"/>
      <c r="BE28" s="191"/>
      <c r="BF28" s="191"/>
      <c r="BG28" s="191"/>
      <c r="BH28" s="191"/>
      <c r="BI28" s="191"/>
      <c r="BJ28" s="191"/>
      <c r="BK28" s="191"/>
      <c r="BL28" s="192"/>
    </row>
    <row r="29" spans="1:79" ht="25.5" customHeight="1" x14ac:dyDescent="0.2">
      <c r="A29" s="141">
        <v>1</v>
      </c>
      <c r="B29" s="141"/>
      <c r="C29" s="141"/>
      <c r="D29" s="141"/>
      <c r="E29" s="141"/>
      <c r="F29" s="141"/>
      <c r="G29" s="185" t="s">
        <v>365</v>
      </c>
      <c r="H29" s="186"/>
      <c r="I29" s="186"/>
      <c r="J29" s="186"/>
      <c r="K29" s="186"/>
      <c r="L29" s="186"/>
      <c r="M29" s="186"/>
      <c r="N29" s="186"/>
      <c r="O29" s="186"/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6"/>
      <c r="AA29" s="186"/>
      <c r="AB29" s="186"/>
      <c r="AC29" s="186"/>
      <c r="AD29" s="186"/>
      <c r="AE29" s="186"/>
      <c r="AF29" s="186"/>
      <c r="AG29" s="186"/>
      <c r="AH29" s="186"/>
      <c r="AI29" s="186"/>
      <c r="AJ29" s="186"/>
      <c r="AK29" s="186"/>
      <c r="AL29" s="186"/>
      <c r="AM29" s="186"/>
      <c r="AN29" s="186"/>
      <c r="AO29" s="186"/>
      <c r="AP29" s="186"/>
      <c r="AQ29" s="186"/>
      <c r="AR29" s="186"/>
      <c r="AS29" s="186"/>
      <c r="AT29" s="186"/>
      <c r="AU29" s="186"/>
      <c r="AV29" s="186"/>
      <c r="AW29" s="186"/>
      <c r="AX29" s="186"/>
      <c r="AY29" s="186"/>
      <c r="AZ29" s="186"/>
      <c r="BA29" s="186"/>
      <c r="BB29" s="186"/>
      <c r="BC29" s="186"/>
      <c r="BD29" s="186"/>
      <c r="BE29" s="186"/>
      <c r="BF29" s="186"/>
      <c r="BG29" s="186"/>
      <c r="BH29" s="186"/>
      <c r="BI29" s="186"/>
      <c r="BJ29" s="186"/>
      <c r="BK29" s="186"/>
      <c r="BL29" s="187"/>
      <c r="CA29" s="36" t="s">
        <v>43</v>
      </c>
    </row>
    <row r="30" spans="1:79" ht="12.75" customHeight="1" x14ac:dyDescent="0.2">
      <c r="A30" s="56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6"/>
    </row>
    <row r="31" spans="1:79" ht="15.95" customHeight="1" x14ac:dyDescent="0.2">
      <c r="A31" s="183" t="s">
        <v>33</v>
      </c>
      <c r="B31" s="183"/>
      <c r="C31" s="183"/>
      <c r="D31" s="183"/>
      <c r="E31" s="183"/>
      <c r="F31" s="183"/>
      <c r="G31" s="183"/>
      <c r="H31" s="183"/>
      <c r="I31" s="183"/>
      <c r="J31" s="183"/>
      <c r="K31" s="183"/>
      <c r="L31" s="183"/>
      <c r="M31" s="183"/>
      <c r="N31" s="183"/>
      <c r="O31" s="183"/>
      <c r="P31" s="183"/>
      <c r="Q31" s="183"/>
      <c r="R31" s="183"/>
      <c r="S31" s="183"/>
      <c r="T31" s="183"/>
      <c r="U31" s="183"/>
      <c r="V31" s="183"/>
      <c r="W31" s="183"/>
      <c r="X31" s="183"/>
      <c r="Y31" s="183"/>
      <c r="Z31" s="183"/>
      <c r="AA31" s="183"/>
      <c r="AB31" s="183"/>
      <c r="AC31" s="183"/>
      <c r="AD31" s="183"/>
      <c r="AE31" s="183"/>
      <c r="AF31" s="183"/>
      <c r="AG31" s="183"/>
      <c r="AH31" s="183"/>
      <c r="AI31" s="183"/>
      <c r="AJ31" s="183"/>
      <c r="AK31" s="183"/>
      <c r="AL31" s="183"/>
      <c r="AM31" s="183"/>
      <c r="AN31" s="183"/>
      <c r="AO31" s="183"/>
      <c r="AP31" s="183"/>
      <c r="AQ31" s="183"/>
      <c r="AR31" s="183"/>
      <c r="AS31" s="183"/>
      <c r="AT31" s="183"/>
      <c r="AU31" s="183"/>
      <c r="AV31" s="183"/>
      <c r="AW31" s="183"/>
      <c r="AX31" s="183"/>
      <c r="AY31" s="183"/>
      <c r="AZ31" s="183"/>
      <c r="BA31" s="183"/>
      <c r="BB31" s="183"/>
      <c r="BC31" s="183"/>
      <c r="BD31" s="183"/>
      <c r="BE31" s="183"/>
      <c r="BF31" s="183"/>
      <c r="BG31" s="183"/>
      <c r="BH31" s="183"/>
      <c r="BI31" s="183"/>
      <c r="BJ31" s="183"/>
      <c r="BK31" s="183"/>
      <c r="BL31" s="183"/>
    </row>
    <row r="32" spans="1:79" ht="15.95" customHeight="1" x14ac:dyDescent="0.2">
      <c r="A32" s="188" t="s">
        <v>187</v>
      </c>
      <c r="B32" s="165"/>
      <c r="C32" s="165"/>
      <c r="D32" s="165"/>
      <c r="E32" s="165"/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65"/>
      <c r="AI32" s="165"/>
      <c r="AJ32" s="165"/>
      <c r="AK32" s="165"/>
      <c r="AL32" s="165"/>
      <c r="AM32" s="165"/>
      <c r="AN32" s="165"/>
      <c r="AO32" s="165"/>
      <c r="AP32" s="165"/>
      <c r="AQ32" s="165"/>
      <c r="AR32" s="165"/>
      <c r="AS32" s="165"/>
      <c r="AT32" s="165"/>
      <c r="AU32" s="165"/>
      <c r="AV32" s="165"/>
      <c r="AW32" s="165"/>
      <c r="AX32" s="165"/>
      <c r="AY32" s="165"/>
      <c r="AZ32" s="165"/>
      <c r="BA32" s="165"/>
      <c r="BB32" s="165"/>
      <c r="BC32" s="165"/>
      <c r="BD32" s="165"/>
      <c r="BE32" s="165"/>
      <c r="BF32" s="165"/>
      <c r="BG32" s="165"/>
      <c r="BH32" s="165"/>
      <c r="BI32" s="165"/>
      <c r="BJ32" s="165"/>
      <c r="BK32" s="165"/>
      <c r="BL32" s="165"/>
    </row>
    <row r="33" spans="1:79" ht="12.75" customHeight="1" x14ac:dyDescent="0.2">
      <c r="A33" s="85"/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  <c r="BJ33" s="57"/>
      <c r="BK33" s="57"/>
      <c r="BL33" s="57"/>
    </row>
    <row r="34" spans="1:79" ht="15.75" customHeight="1" x14ac:dyDescent="0.2">
      <c r="A34" s="183" t="s">
        <v>34</v>
      </c>
      <c r="B34" s="183"/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/>
      <c r="P34" s="183"/>
      <c r="Q34" s="183"/>
      <c r="R34" s="183"/>
      <c r="S34" s="183"/>
      <c r="T34" s="183"/>
      <c r="U34" s="183"/>
      <c r="V34" s="183"/>
      <c r="W34" s="183"/>
      <c r="X34" s="183"/>
      <c r="Y34" s="183"/>
      <c r="Z34" s="183"/>
      <c r="AA34" s="183"/>
      <c r="AB34" s="183"/>
      <c r="AC34" s="183"/>
      <c r="AD34" s="183"/>
      <c r="AE34" s="183"/>
      <c r="AF34" s="183"/>
      <c r="AG34" s="183"/>
      <c r="AH34" s="183"/>
      <c r="AI34" s="183"/>
      <c r="AJ34" s="183"/>
      <c r="AK34" s="183"/>
      <c r="AL34" s="183"/>
      <c r="AM34" s="183"/>
      <c r="AN34" s="183"/>
      <c r="AO34" s="183"/>
      <c r="AP34" s="183"/>
      <c r="AQ34" s="183"/>
      <c r="AR34" s="183"/>
      <c r="AS34" s="183"/>
      <c r="AT34" s="183"/>
      <c r="AU34" s="183"/>
      <c r="AV34" s="183"/>
      <c r="AW34" s="183"/>
      <c r="AX34" s="183"/>
      <c r="AY34" s="183"/>
      <c r="AZ34" s="183"/>
      <c r="BA34" s="183"/>
      <c r="BB34" s="183"/>
      <c r="BC34" s="183"/>
      <c r="BD34" s="183"/>
      <c r="BE34" s="183"/>
      <c r="BF34" s="183"/>
      <c r="BG34" s="183"/>
      <c r="BH34" s="183"/>
      <c r="BI34" s="183"/>
      <c r="BJ34" s="183"/>
      <c r="BK34" s="183"/>
      <c r="BL34" s="183"/>
    </row>
    <row r="35" spans="1:79" ht="15" x14ac:dyDescent="0.2">
      <c r="A35" s="189" t="s">
        <v>25</v>
      </c>
      <c r="B35" s="189"/>
      <c r="C35" s="189"/>
      <c r="D35" s="189"/>
      <c r="E35" s="189"/>
      <c r="F35" s="189"/>
      <c r="G35" s="190" t="s">
        <v>22</v>
      </c>
      <c r="H35" s="191"/>
      <c r="I35" s="191"/>
      <c r="J35" s="191"/>
      <c r="K35" s="191"/>
      <c r="L35" s="191"/>
      <c r="M35" s="191"/>
      <c r="N35" s="191"/>
      <c r="O35" s="191"/>
      <c r="P35" s="191"/>
      <c r="Q35" s="191"/>
      <c r="R35" s="191"/>
      <c r="S35" s="191"/>
      <c r="T35" s="191"/>
      <c r="U35" s="191"/>
      <c r="V35" s="191"/>
      <c r="W35" s="191"/>
      <c r="X35" s="191"/>
      <c r="Y35" s="191"/>
      <c r="Z35" s="191"/>
      <c r="AA35" s="191"/>
      <c r="AB35" s="191"/>
      <c r="AC35" s="191"/>
      <c r="AD35" s="191"/>
      <c r="AE35" s="191"/>
      <c r="AF35" s="191"/>
      <c r="AG35" s="191"/>
      <c r="AH35" s="191"/>
      <c r="AI35" s="191"/>
      <c r="AJ35" s="191"/>
      <c r="AK35" s="191"/>
      <c r="AL35" s="191"/>
      <c r="AM35" s="191"/>
      <c r="AN35" s="191"/>
      <c r="AO35" s="191"/>
      <c r="AP35" s="191"/>
      <c r="AQ35" s="191"/>
      <c r="AR35" s="191"/>
      <c r="AS35" s="191"/>
      <c r="AT35" s="191"/>
      <c r="AU35" s="191"/>
      <c r="AV35" s="191"/>
      <c r="AW35" s="191"/>
      <c r="AX35" s="191"/>
      <c r="AY35" s="191"/>
      <c r="AZ35" s="191"/>
      <c r="BA35" s="191"/>
      <c r="BB35" s="191"/>
      <c r="BC35" s="191"/>
      <c r="BD35" s="191"/>
      <c r="BE35" s="191"/>
      <c r="BF35" s="191"/>
      <c r="BG35" s="191"/>
      <c r="BH35" s="191"/>
      <c r="BI35" s="191"/>
      <c r="BJ35" s="191"/>
      <c r="BK35" s="191"/>
      <c r="BL35" s="192"/>
    </row>
    <row r="36" spans="1:79" ht="15.75" x14ac:dyDescent="0.2">
      <c r="A36" s="193">
        <v>1</v>
      </c>
      <c r="B36" s="193"/>
      <c r="C36" s="193"/>
      <c r="D36" s="193"/>
      <c r="E36" s="193"/>
      <c r="F36" s="193"/>
      <c r="G36" s="190">
        <v>2</v>
      </c>
      <c r="H36" s="191"/>
      <c r="I36" s="191"/>
      <c r="J36" s="191"/>
      <c r="K36" s="191"/>
      <c r="L36" s="191"/>
      <c r="M36" s="191"/>
      <c r="N36" s="191"/>
      <c r="O36" s="191"/>
      <c r="P36" s="191"/>
      <c r="Q36" s="191"/>
      <c r="R36" s="191"/>
      <c r="S36" s="191"/>
      <c r="T36" s="191"/>
      <c r="U36" s="191"/>
      <c r="V36" s="191"/>
      <c r="W36" s="191"/>
      <c r="X36" s="191"/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  <c r="AI36" s="191"/>
      <c r="AJ36" s="191"/>
      <c r="AK36" s="191"/>
      <c r="AL36" s="191"/>
      <c r="AM36" s="191"/>
      <c r="AN36" s="191"/>
      <c r="AO36" s="191"/>
      <c r="AP36" s="191"/>
      <c r="AQ36" s="191"/>
      <c r="AR36" s="191"/>
      <c r="AS36" s="191"/>
      <c r="AT36" s="191"/>
      <c r="AU36" s="191"/>
      <c r="AV36" s="191"/>
      <c r="AW36" s="191"/>
      <c r="AX36" s="191"/>
      <c r="AY36" s="191"/>
      <c r="AZ36" s="191"/>
      <c r="BA36" s="191"/>
      <c r="BB36" s="191"/>
      <c r="BC36" s="191"/>
      <c r="BD36" s="191"/>
      <c r="BE36" s="191"/>
      <c r="BF36" s="191"/>
      <c r="BG36" s="191"/>
      <c r="BH36" s="191"/>
      <c r="BI36" s="191"/>
      <c r="BJ36" s="191"/>
      <c r="BK36" s="191"/>
      <c r="BL36" s="192"/>
    </row>
    <row r="37" spans="1:79" ht="15" customHeight="1" x14ac:dyDescent="0.2">
      <c r="A37" s="141">
        <v>1</v>
      </c>
      <c r="B37" s="141"/>
      <c r="C37" s="141"/>
      <c r="D37" s="141"/>
      <c r="E37" s="141"/>
      <c r="F37" s="141"/>
      <c r="G37" s="185" t="s">
        <v>366</v>
      </c>
      <c r="H37" s="186"/>
      <c r="I37" s="186"/>
      <c r="J37" s="186"/>
      <c r="K37" s="186"/>
      <c r="L37" s="186"/>
      <c r="M37" s="186"/>
      <c r="N37" s="186"/>
      <c r="O37" s="186"/>
      <c r="P37" s="186"/>
      <c r="Q37" s="186"/>
      <c r="R37" s="186"/>
      <c r="S37" s="186"/>
      <c r="T37" s="186"/>
      <c r="U37" s="186"/>
      <c r="V37" s="186"/>
      <c r="W37" s="186"/>
      <c r="X37" s="186"/>
      <c r="Y37" s="186"/>
      <c r="Z37" s="186"/>
      <c r="AA37" s="186"/>
      <c r="AB37" s="186"/>
      <c r="AC37" s="186"/>
      <c r="AD37" s="186"/>
      <c r="AE37" s="186"/>
      <c r="AF37" s="186"/>
      <c r="AG37" s="186"/>
      <c r="AH37" s="186"/>
      <c r="AI37" s="186"/>
      <c r="AJ37" s="186"/>
      <c r="AK37" s="186"/>
      <c r="AL37" s="186"/>
      <c r="AM37" s="186"/>
      <c r="AN37" s="186"/>
      <c r="AO37" s="186"/>
      <c r="AP37" s="186"/>
      <c r="AQ37" s="186"/>
      <c r="AR37" s="186"/>
      <c r="AS37" s="186"/>
      <c r="AT37" s="186"/>
      <c r="AU37" s="186"/>
      <c r="AV37" s="186"/>
      <c r="AW37" s="186"/>
      <c r="AX37" s="186"/>
      <c r="AY37" s="186"/>
      <c r="AZ37" s="186"/>
      <c r="BA37" s="186"/>
      <c r="BB37" s="186"/>
      <c r="BC37" s="186"/>
      <c r="BD37" s="186"/>
      <c r="BE37" s="186"/>
      <c r="BF37" s="186"/>
      <c r="BG37" s="186"/>
      <c r="BH37" s="186"/>
      <c r="BI37" s="186"/>
      <c r="BJ37" s="186"/>
      <c r="BK37" s="186"/>
      <c r="BL37" s="187"/>
      <c r="CA37" s="36" t="s">
        <v>11</v>
      </c>
    </row>
    <row r="38" spans="1:79" x14ac:dyDescent="0.2">
      <c r="A38" s="69"/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0"/>
    </row>
    <row r="39" spans="1:79" ht="15.75" customHeight="1" x14ac:dyDescent="0.2">
      <c r="A39" s="183" t="s">
        <v>36</v>
      </c>
      <c r="B39" s="183"/>
      <c r="C39" s="183"/>
      <c r="D39" s="183"/>
      <c r="E39" s="183"/>
      <c r="F39" s="183"/>
      <c r="G39" s="183"/>
      <c r="H39" s="183"/>
      <c r="I39" s="183"/>
      <c r="J39" s="183"/>
      <c r="K39" s="183"/>
      <c r="L39" s="183"/>
      <c r="M39" s="183"/>
      <c r="N39" s="183"/>
      <c r="O39" s="183"/>
      <c r="P39" s="183"/>
      <c r="Q39" s="183"/>
      <c r="R39" s="183"/>
      <c r="S39" s="183"/>
      <c r="T39" s="183"/>
      <c r="U39" s="183"/>
      <c r="V39" s="183"/>
      <c r="W39" s="183"/>
      <c r="X39" s="183"/>
      <c r="Y39" s="183"/>
      <c r="Z39" s="183"/>
      <c r="AA39" s="183"/>
      <c r="AB39" s="183"/>
      <c r="AC39" s="183"/>
      <c r="AD39" s="183"/>
      <c r="AE39" s="183"/>
      <c r="AF39" s="183"/>
      <c r="AG39" s="183"/>
      <c r="AH39" s="183"/>
      <c r="AI39" s="183"/>
      <c r="AJ39" s="183"/>
      <c r="AK39" s="183"/>
      <c r="AL39" s="183"/>
      <c r="AM39" s="183"/>
      <c r="AN39" s="183"/>
      <c r="AO39" s="183"/>
      <c r="AP39" s="183"/>
      <c r="AQ39" s="183"/>
      <c r="AR39" s="183"/>
      <c r="AS39" s="183"/>
      <c r="AT39" s="183"/>
      <c r="AU39" s="183"/>
      <c r="AV39" s="183"/>
      <c r="AW39" s="183"/>
      <c r="AX39" s="183"/>
      <c r="AY39" s="183"/>
      <c r="AZ39" s="183"/>
      <c r="BA39" s="86"/>
      <c r="BB39" s="86"/>
      <c r="BC39" s="86"/>
      <c r="BD39" s="86"/>
      <c r="BE39" s="86"/>
      <c r="BF39" s="86"/>
      <c r="BG39" s="86"/>
      <c r="BH39" s="86"/>
      <c r="BI39" s="86"/>
      <c r="BJ39" s="86"/>
      <c r="BK39" s="86"/>
      <c r="BL39" s="86"/>
    </row>
    <row r="40" spans="1:79" ht="15.95" customHeight="1" x14ac:dyDescent="0.2">
      <c r="A40" s="193" t="s">
        <v>25</v>
      </c>
      <c r="B40" s="193"/>
      <c r="C40" s="193"/>
      <c r="D40" s="195" t="s">
        <v>23</v>
      </c>
      <c r="E40" s="196"/>
      <c r="F40" s="196"/>
      <c r="G40" s="196"/>
      <c r="H40" s="196"/>
      <c r="I40" s="196"/>
      <c r="J40" s="196"/>
      <c r="K40" s="196"/>
      <c r="L40" s="196"/>
      <c r="M40" s="196"/>
      <c r="N40" s="196"/>
      <c r="O40" s="196"/>
      <c r="P40" s="196"/>
      <c r="Q40" s="196"/>
      <c r="R40" s="196"/>
      <c r="S40" s="196"/>
      <c r="T40" s="196"/>
      <c r="U40" s="196"/>
      <c r="V40" s="196"/>
      <c r="W40" s="196"/>
      <c r="X40" s="196"/>
      <c r="Y40" s="196"/>
      <c r="Z40" s="196"/>
      <c r="AA40" s="196"/>
      <c r="AB40" s="197"/>
      <c r="AC40" s="193" t="s">
        <v>26</v>
      </c>
      <c r="AD40" s="193"/>
      <c r="AE40" s="193"/>
      <c r="AF40" s="193"/>
      <c r="AG40" s="193"/>
      <c r="AH40" s="193"/>
      <c r="AI40" s="193"/>
      <c r="AJ40" s="193"/>
      <c r="AK40" s="193" t="s">
        <v>27</v>
      </c>
      <c r="AL40" s="193"/>
      <c r="AM40" s="193"/>
      <c r="AN40" s="193"/>
      <c r="AO40" s="193"/>
      <c r="AP40" s="193"/>
      <c r="AQ40" s="193"/>
      <c r="AR40" s="193"/>
      <c r="AS40" s="193" t="s">
        <v>24</v>
      </c>
      <c r="AT40" s="193"/>
      <c r="AU40" s="193"/>
      <c r="AV40" s="193"/>
      <c r="AW40" s="193"/>
      <c r="AX40" s="193"/>
      <c r="AY40" s="193"/>
      <c r="AZ40" s="193"/>
      <c r="BA40" s="60"/>
      <c r="BB40" s="60"/>
      <c r="BC40" s="60"/>
      <c r="BD40" s="60"/>
      <c r="BE40" s="60"/>
      <c r="BF40" s="60"/>
      <c r="BG40" s="60"/>
      <c r="BH40" s="60"/>
    </row>
    <row r="41" spans="1:79" ht="29.1" customHeight="1" x14ac:dyDescent="0.2">
      <c r="A41" s="193"/>
      <c r="B41" s="193"/>
      <c r="C41" s="193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200"/>
      <c r="AC41" s="193"/>
      <c r="AD41" s="193"/>
      <c r="AE41" s="193"/>
      <c r="AF41" s="193"/>
      <c r="AG41" s="193"/>
      <c r="AH41" s="193"/>
      <c r="AI41" s="193"/>
      <c r="AJ41" s="193"/>
      <c r="AK41" s="193"/>
      <c r="AL41" s="193"/>
      <c r="AM41" s="193"/>
      <c r="AN41" s="193"/>
      <c r="AO41" s="193"/>
      <c r="AP41" s="193"/>
      <c r="AQ41" s="193"/>
      <c r="AR41" s="193"/>
      <c r="AS41" s="193"/>
      <c r="AT41" s="193"/>
      <c r="AU41" s="193"/>
      <c r="AV41" s="193"/>
      <c r="AW41" s="193"/>
      <c r="AX41" s="193"/>
      <c r="AY41" s="193"/>
      <c r="AZ41" s="193"/>
      <c r="BA41" s="60"/>
      <c r="BB41" s="60"/>
      <c r="BC41" s="60"/>
      <c r="BD41" s="60"/>
      <c r="BE41" s="60"/>
      <c r="BF41" s="60"/>
      <c r="BG41" s="60"/>
      <c r="BH41" s="60"/>
    </row>
    <row r="42" spans="1:79" ht="15.75" x14ac:dyDescent="0.2">
      <c r="A42" s="193">
        <v>1</v>
      </c>
      <c r="B42" s="193"/>
      <c r="C42" s="193"/>
      <c r="D42" s="201">
        <v>2</v>
      </c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3"/>
      <c r="AC42" s="193">
        <v>3</v>
      </c>
      <c r="AD42" s="193"/>
      <c r="AE42" s="193"/>
      <c r="AF42" s="193"/>
      <c r="AG42" s="193"/>
      <c r="AH42" s="193"/>
      <c r="AI42" s="193"/>
      <c r="AJ42" s="193"/>
      <c r="AK42" s="193">
        <v>4</v>
      </c>
      <c r="AL42" s="193"/>
      <c r="AM42" s="193"/>
      <c r="AN42" s="193"/>
      <c r="AO42" s="193"/>
      <c r="AP42" s="193"/>
      <c r="AQ42" s="193"/>
      <c r="AR42" s="193"/>
      <c r="AS42" s="193">
        <v>5</v>
      </c>
      <c r="AT42" s="193"/>
      <c r="AU42" s="193"/>
      <c r="AV42" s="193"/>
      <c r="AW42" s="193"/>
      <c r="AX42" s="193"/>
      <c r="AY42" s="193"/>
      <c r="AZ42" s="193"/>
      <c r="BA42" s="60"/>
      <c r="BB42" s="60"/>
      <c r="BC42" s="60"/>
      <c r="BD42" s="60"/>
      <c r="BE42" s="60"/>
      <c r="BF42" s="60"/>
      <c r="BG42" s="60"/>
      <c r="BH42" s="60"/>
    </row>
    <row r="43" spans="1:79" ht="25.5" customHeight="1" x14ac:dyDescent="0.2">
      <c r="A43" s="141">
        <v>1</v>
      </c>
      <c r="B43" s="141"/>
      <c r="C43" s="141"/>
      <c r="D43" s="185" t="s">
        <v>367</v>
      </c>
      <c r="E43" s="186"/>
      <c r="F43" s="186"/>
      <c r="G43" s="186"/>
      <c r="H43" s="186"/>
      <c r="I43" s="186"/>
      <c r="J43" s="186"/>
      <c r="K43" s="186"/>
      <c r="L43" s="186"/>
      <c r="M43" s="186"/>
      <c r="N43" s="186"/>
      <c r="O43" s="186"/>
      <c r="P43" s="186"/>
      <c r="Q43" s="186"/>
      <c r="R43" s="186"/>
      <c r="S43" s="186"/>
      <c r="T43" s="186"/>
      <c r="U43" s="186"/>
      <c r="V43" s="186"/>
      <c r="W43" s="186"/>
      <c r="X43" s="186"/>
      <c r="Y43" s="186"/>
      <c r="Z43" s="186"/>
      <c r="AA43" s="186"/>
      <c r="AB43" s="187"/>
      <c r="AC43" s="160">
        <v>4033510</v>
      </c>
      <c r="AD43" s="160"/>
      <c r="AE43" s="160"/>
      <c r="AF43" s="160"/>
      <c r="AG43" s="160"/>
      <c r="AH43" s="160"/>
      <c r="AI43" s="160"/>
      <c r="AJ43" s="160"/>
      <c r="AK43" s="160">
        <v>0</v>
      </c>
      <c r="AL43" s="160"/>
      <c r="AM43" s="160"/>
      <c r="AN43" s="160"/>
      <c r="AO43" s="160"/>
      <c r="AP43" s="160"/>
      <c r="AQ43" s="160"/>
      <c r="AR43" s="160"/>
      <c r="AS43" s="160">
        <f>AC43+AK43</f>
        <v>4033510</v>
      </c>
      <c r="AT43" s="160"/>
      <c r="AU43" s="160"/>
      <c r="AV43" s="160"/>
      <c r="AW43" s="160"/>
      <c r="AX43" s="160"/>
      <c r="AY43" s="160"/>
      <c r="AZ43" s="160"/>
      <c r="BA43" s="62"/>
      <c r="BB43" s="62"/>
      <c r="BC43" s="62"/>
      <c r="BD43" s="62"/>
      <c r="BE43" s="62"/>
      <c r="BF43" s="62"/>
      <c r="BG43" s="62"/>
      <c r="BH43" s="62"/>
      <c r="CA43" s="36" t="s">
        <v>12</v>
      </c>
    </row>
    <row r="44" spans="1:79" s="61" customFormat="1" x14ac:dyDescent="0.2">
      <c r="A44" s="204"/>
      <c r="B44" s="204"/>
      <c r="C44" s="204"/>
      <c r="D44" s="205" t="s">
        <v>59</v>
      </c>
      <c r="E44" s="206"/>
      <c r="F44" s="206"/>
      <c r="G44" s="206"/>
      <c r="H44" s="206"/>
      <c r="I44" s="206"/>
      <c r="J44" s="206"/>
      <c r="K44" s="206"/>
      <c r="L44" s="206"/>
      <c r="M44" s="206"/>
      <c r="N44" s="206"/>
      <c r="O44" s="206"/>
      <c r="P44" s="206"/>
      <c r="Q44" s="206"/>
      <c r="R44" s="206"/>
      <c r="S44" s="206"/>
      <c r="T44" s="206"/>
      <c r="U44" s="206"/>
      <c r="V44" s="206"/>
      <c r="W44" s="206"/>
      <c r="X44" s="206"/>
      <c r="Y44" s="206"/>
      <c r="Z44" s="206"/>
      <c r="AA44" s="206"/>
      <c r="AB44" s="207"/>
      <c r="AC44" s="161">
        <f>SUM(AC43)</f>
        <v>4033510</v>
      </c>
      <c r="AD44" s="161"/>
      <c r="AE44" s="161"/>
      <c r="AF44" s="161"/>
      <c r="AG44" s="161"/>
      <c r="AH44" s="161"/>
      <c r="AI44" s="161"/>
      <c r="AJ44" s="161"/>
      <c r="AK44" s="161">
        <v>0</v>
      </c>
      <c r="AL44" s="161"/>
      <c r="AM44" s="161"/>
      <c r="AN44" s="161"/>
      <c r="AO44" s="161"/>
      <c r="AP44" s="161"/>
      <c r="AQ44" s="161"/>
      <c r="AR44" s="161"/>
      <c r="AS44" s="161">
        <f>AC44+AK44</f>
        <v>4033510</v>
      </c>
      <c r="AT44" s="161"/>
      <c r="AU44" s="161"/>
      <c r="AV44" s="161"/>
      <c r="AW44" s="161"/>
      <c r="AX44" s="161"/>
      <c r="AY44" s="161"/>
      <c r="AZ44" s="161"/>
      <c r="BA44" s="63"/>
      <c r="BB44" s="63"/>
      <c r="BC44" s="63"/>
      <c r="BD44" s="63"/>
      <c r="BE44" s="63"/>
      <c r="BF44" s="63"/>
      <c r="BG44" s="63"/>
      <c r="BH44" s="63"/>
    </row>
    <row r="46" spans="1:79" ht="15.75" customHeight="1" x14ac:dyDescent="0.2">
      <c r="A46" s="171" t="s">
        <v>37</v>
      </c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71"/>
      <c r="S46" s="171"/>
      <c r="T46" s="171"/>
      <c r="U46" s="171"/>
      <c r="V46" s="171"/>
      <c r="W46" s="171"/>
      <c r="X46" s="171"/>
      <c r="Y46" s="171"/>
      <c r="Z46" s="171"/>
      <c r="AA46" s="171"/>
      <c r="AB46" s="171"/>
      <c r="AC46" s="171"/>
      <c r="AD46" s="171"/>
      <c r="AE46" s="171"/>
      <c r="AF46" s="171"/>
      <c r="AG46" s="171"/>
      <c r="AH46" s="171"/>
      <c r="AI46" s="171"/>
      <c r="AJ46" s="171"/>
      <c r="AK46" s="171"/>
      <c r="AL46" s="171"/>
      <c r="AM46" s="171"/>
      <c r="AN46" s="171"/>
      <c r="AO46" s="171"/>
      <c r="AP46" s="171"/>
      <c r="AQ46" s="171"/>
      <c r="AR46" s="171"/>
      <c r="AS46" s="171"/>
      <c r="AT46" s="171"/>
      <c r="AU46" s="171"/>
      <c r="AV46" s="171"/>
      <c r="AW46" s="171"/>
      <c r="AX46" s="171"/>
      <c r="AY46" s="171"/>
      <c r="AZ46" s="171"/>
      <c r="BA46" s="171"/>
      <c r="BB46" s="171"/>
      <c r="BC46" s="171"/>
      <c r="BD46" s="171"/>
      <c r="BE46" s="171"/>
      <c r="BF46" s="171"/>
      <c r="BG46" s="171"/>
      <c r="BH46" s="171"/>
      <c r="BI46" s="171"/>
      <c r="BJ46" s="171"/>
      <c r="BK46" s="171"/>
      <c r="BL46" s="171"/>
    </row>
    <row r="47" spans="1:79" ht="15.95" customHeight="1" x14ac:dyDescent="0.2">
      <c r="A47" s="193" t="s">
        <v>25</v>
      </c>
      <c r="B47" s="193"/>
      <c r="C47" s="193"/>
      <c r="D47" s="195" t="s">
        <v>29</v>
      </c>
      <c r="E47" s="196"/>
      <c r="F47" s="196"/>
      <c r="G47" s="196"/>
      <c r="H47" s="196"/>
      <c r="I47" s="196"/>
      <c r="J47" s="196"/>
      <c r="K47" s="196"/>
      <c r="L47" s="196"/>
      <c r="M47" s="196"/>
      <c r="N47" s="196"/>
      <c r="O47" s="196"/>
      <c r="P47" s="196"/>
      <c r="Q47" s="196"/>
      <c r="R47" s="196"/>
      <c r="S47" s="196"/>
      <c r="T47" s="196"/>
      <c r="U47" s="196"/>
      <c r="V47" s="196"/>
      <c r="W47" s="196"/>
      <c r="X47" s="196"/>
      <c r="Y47" s="196"/>
      <c r="Z47" s="196"/>
      <c r="AA47" s="197"/>
      <c r="AB47" s="193" t="s">
        <v>26</v>
      </c>
      <c r="AC47" s="193"/>
      <c r="AD47" s="193"/>
      <c r="AE47" s="193"/>
      <c r="AF47" s="193"/>
      <c r="AG47" s="193"/>
      <c r="AH47" s="193"/>
      <c r="AI47" s="193"/>
      <c r="AJ47" s="193" t="s">
        <v>27</v>
      </c>
      <c r="AK47" s="193"/>
      <c r="AL47" s="193"/>
      <c r="AM47" s="193"/>
      <c r="AN47" s="193"/>
      <c r="AO47" s="193"/>
      <c r="AP47" s="193"/>
      <c r="AQ47" s="193"/>
      <c r="AR47" s="193" t="s">
        <v>24</v>
      </c>
      <c r="AS47" s="193"/>
      <c r="AT47" s="193"/>
      <c r="AU47" s="193"/>
      <c r="AV47" s="193"/>
      <c r="AW47" s="193"/>
      <c r="AX47" s="193"/>
      <c r="AY47" s="193"/>
    </row>
    <row r="48" spans="1:79" ht="16.5" customHeight="1" x14ac:dyDescent="0.2">
      <c r="A48" s="193"/>
      <c r="B48" s="193"/>
      <c r="C48" s="193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200"/>
      <c r="AB48" s="193"/>
      <c r="AC48" s="193"/>
      <c r="AD48" s="193"/>
      <c r="AE48" s="193"/>
      <c r="AF48" s="193"/>
      <c r="AG48" s="193"/>
      <c r="AH48" s="193"/>
      <c r="AI48" s="193"/>
      <c r="AJ48" s="193"/>
      <c r="AK48" s="193"/>
      <c r="AL48" s="193"/>
      <c r="AM48" s="193"/>
      <c r="AN48" s="193"/>
      <c r="AO48" s="193"/>
      <c r="AP48" s="193"/>
      <c r="AQ48" s="193"/>
      <c r="AR48" s="193"/>
      <c r="AS48" s="193"/>
      <c r="AT48" s="193"/>
      <c r="AU48" s="193"/>
      <c r="AV48" s="193"/>
      <c r="AW48" s="193"/>
      <c r="AX48" s="193"/>
      <c r="AY48" s="193"/>
    </row>
    <row r="49" spans="1:79" ht="15.75" customHeight="1" x14ac:dyDescent="0.2">
      <c r="A49" s="193">
        <v>1</v>
      </c>
      <c r="B49" s="193"/>
      <c r="C49" s="193"/>
      <c r="D49" s="201">
        <v>2</v>
      </c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3"/>
      <c r="AB49" s="193">
        <v>3</v>
      </c>
      <c r="AC49" s="193"/>
      <c r="AD49" s="193"/>
      <c r="AE49" s="193"/>
      <c r="AF49" s="193"/>
      <c r="AG49" s="193"/>
      <c r="AH49" s="193"/>
      <c r="AI49" s="193"/>
      <c r="AJ49" s="193">
        <v>4</v>
      </c>
      <c r="AK49" s="193"/>
      <c r="AL49" s="193"/>
      <c r="AM49" s="193"/>
      <c r="AN49" s="193"/>
      <c r="AO49" s="193"/>
      <c r="AP49" s="193"/>
      <c r="AQ49" s="193"/>
      <c r="AR49" s="193">
        <v>5</v>
      </c>
      <c r="AS49" s="193"/>
      <c r="AT49" s="193"/>
      <c r="AU49" s="193"/>
      <c r="AV49" s="193"/>
      <c r="AW49" s="193"/>
      <c r="AX49" s="193"/>
      <c r="AY49" s="193"/>
    </row>
    <row r="51" spans="1:79" ht="15.75" customHeight="1" x14ac:dyDescent="0.2">
      <c r="A51" s="183" t="s">
        <v>38</v>
      </c>
      <c r="B51" s="183"/>
      <c r="C51" s="183"/>
      <c r="D51" s="183"/>
      <c r="E51" s="183"/>
      <c r="F51" s="183"/>
      <c r="G51" s="183"/>
      <c r="H51" s="183"/>
      <c r="I51" s="183"/>
      <c r="J51" s="183"/>
      <c r="K51" s="183"/>
      <c r="L51" s="183"/>
      <c r="M51" s="183"/>
      <c r="N51" s="183"/>
      <c r="O51" s="183"/>
      <c r="P51" s="183"/>
      <c r="Q51" s="183"/>
      <c r="R51" s="183"/>
      <c r="S51" s="183"/>
      <c r="T51" s="183"/>
      <c r="U51" s="183"/>
      <c r="V51" s="183"/>
      <c r="W51" s="183"/>
      <c r="X51" s="183"/>
      <c r="Y51" s="183"/>
      <c r="Z51" s="183"/>
      <c r="AA51" s="183"/>
      <c r="AB51" s="183"/>
      <c r="AC51" s="183"/>
      <c r="AD51" s="183"/>
      <c r="AE51" s="183"/>
      <c r="AF51" s="183"/>
      <c r="AG51" s="183"/>
      <c r="AH51" s="183"/>
      <c r="AI51" s="183"/>
      <c r="AJ51" s="183"/>
      <c r="AK51" s="183"/>
      <c r="AL51" s="183"/>
      <c r="AM51" s="183"/>
      <c r="AN51" s="183"/>
      <c r="AO51" s="183"/>
      <c r="AP51" s="183"/>
      <c r="AQ51" s="183"/>
      <c r="AR51" s="183"/>
      <c r="AS51" s="183"/>
      <c r="AT51" s="183"/>
      <c r="AU51" s="183"/>
      <c r="AV51" s="183"/>
      <c r="AW51" s="183"/>
      <c r="AX51" s="183"/>
      <c r="AY51" s="183"/>
      <c r="AZ51" s="183"/>
      <c r="BA51" s="183"/>
      <c r="BB51" s="183"/>
      <c r="BC51" s="183"/>
      <c r="BD51" s="183"/>
      <c r="BE51" s="183"/>
      <c r="BF51" s="183"/>
      <c r="BG51" s="183"/>
      <c r="BH51" s="183"/>
      <c r="BI51" s="183"/>
      <c r="BJ51" s="183"/>
      <c r="BK51" s="183"/>
      <c r="BL51" s="183"/>
    </row>
    <row r="52" spans="1:79" ht="24" customHeight="1" x14ac:dyDescent="0.2">
      <c r="A52" s="193" t="s">
        <v>25</v>
      </c>
      <c r="B52" s="193"/>
      <c r="C52" s="193"/>
      <c r="D52" s="193"/>
      <c r="E52" s="193"/>
      <c r="F52" s="193"/>
      <c r="G52" s="201" t="s">
        <v>39</v>
      </c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3"/>
      <c r="Z52" s="193" t="s">
        <v>2</v>
      </c>
      <c r="AA52" s="193"/>
      <c r="AB52" s="193"/>
      <c r="AC52" s="193"/>
      <c r="AD52" s="193"/>
      <c r="AE52" s="193" t="s">
        <v>1</v>
      </c>
      <c r="AF52" s="193"/>
      <c r="AG52" s="193"/>
      <c r="AH52" s="193"/>
      <c r="AI52" s="193"/>
      <c r="AJ52" s="193"/>
      <c r="AK52" s="193"/>
      <c r="AL52" s="193"/>
      <c r="AM52" s="193"/>
      <c r="AN52" s="193"/>
      <c r="AO52" s="201" t="s">
        <v>26</v>
      </c>
      <c r="AP52" s="202"/>
      <c r="AQ52" s="202"/>
      <c r="AR52" s="202"/>
      <c r="AS52" s="202"/>
      <c r="AT52" s="202"/>
      <c r="AU52" s="202"/>
      <c r="AV52" s="203"/>
      <c r="AW52" s="201" t="s">
        <v>27</v>
      </c>
      <c r="AX52" s="202"/>
      <c r="AY52" s="202"/>
      <c r="AZ52" s="202"/>
      <c r="BA52" s="202"/>
      <c r="BB52" s="202"/>
      <c r="BC52" s="202"/>
      <c r="BD52" s="203"/>
      <c r="BE52" s="201" t="s">
        <v>24</v>
      </c>
      <c r="BF52" s="202"/>
      <c r="BG52" s="202"/>
      <c r="BH52" s="202"/>
      <c r="BI52" s="202"/>
      <c r="BJ52" s="202"/>
      <c r="BK52" s="202"/>
      <c r="BL52" s="203"/>
    </row>
    <row r="53" spans="1:79" ht="15.75" x14ac:dyDescent="0.2">
      <c r="A53" s="193">
        <v>1</v>
      </c>
      <c r="B53" s="193"/>
      <c r="C53" s="193"/>
      <c r="D53" s="193"/>
      <c r="E53" s="193"/>
      <c r="F53" s="193"/>
      <c r="G53" s="201">
        <v>2</v>
      </c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3"/>
      <c r="Z53" s="193">
        <v>3</v>
      </c>
      <c r="AA53" s="193"/>
      <c r="AB53" s="193"/>
      <c r="AC53" s="193"/>
      <c r="AD53" s="193"/>
      <c r="AE53" s="193">
        <v>4</v>
      </c>
      <c r="AF53" s="193"/>
      <c r="AG53" s="193"/>
      <c r="AH53" s="193"/>
      <c r="AI53" s="193"/>
      <c r="AJ53" s="193"/>
      <c r="AK53" s="193"/>
      <c r="AL53" s="193"/>
      <c r="AM53" s="193"/>
      <c r="AN53" s="193"/>
      <c r="AO53" s="193">
        <v>5</v>
      </c>
      <c r="AP53" s="193"/>
      <c r="AQ53" s="193"/>
      <c r="AR53" s="193"/>
      <c r="AS53" s="193"/>
      <c r="AT53" s="193"/>
      <c r="AU53" s="193"/>
      <c r="AV53" s="193"/>
      <c r="AW53" s="193">
        <v>6</v>
      </c>
      <c r="AX53" s="193"/>
      <c r="AY53" s="193"/>
      <c r="AZ53" s="193"/>
      <c r="BA53" s="193"/>
      <c r="BB53" s="193"/>
      <c r="BC53" s="193"/>
      <c r="BD53" s="193"/>
      <c r="BE53" s="193">
        <v>7</v>
      </c>
      <c r="BF53" s="193"/>
      <c r="BG53" s="193"/>
      <c r="BH53" s="193"/>
      <c r="BI53" s="193"/>
      <c r="BJ53" s="193"/>
      <c r="BK53" s="193"/>
      <c r="BL53" s="193"/>
    </row>
    <row r="54" spans="1:79" s="61" customFormat="1" ht="12.75" customHeight="1" x14ac:dyDescent="0.2">
      <c r="A54" s="204">
        <v>1</v>
      </c>
      <c r="B54" s="204"/>
      <c r="C54" s="204"/>
      <c r="D54" s="204"/>
      <c r="E54" s="204"/>
      <c r="F54" s="204"/>
      <c r="G54" s="209" t="s">
        <v>60</v>
      </c>
      <c r="H54" s="210"/>
      <c r="I54" s="210"/>
      <c r="J54" s="210"/>
      <c r="K54" s="210"/>
      <c r="L54" s="210"/>
      <c r="M54" s="210"/>
      <c r="N54" s="210"/>
      <c r="O54" s="210"/>
      <c r="P54" s="210"/>
      <c r="Q54" s="210"/>
      <c r="R54" s="210"/>
      <c r="S54" s="210"/>
      <c r="T54" s="210"/>
      <c r="U54" s="210"/>
      <c r="V54" s="210"/>
      <c r="W54" s="210"/>
      <c r="X54" s="210"/>
      <c r="Y54" s="211"/>
      <c r="Z54" s="212"/>
      <c r="AA54" s="212"/>
      <c r="AB54" s="212"/>
      <c r="AC54" s="212"/>
      <c r="AD54" s="212"/>
      <c r="AE54" s="212"/>
      <c r="AF54" s="212"/>
      <c r="AG54" s="212"/>
      <c r="AH54" s="212"/>
      <c r="AI54" s="212"/>
      <c r="AJ54" s="212"/>
      <c r="AK54" s="212"/>
      <c r="AL54" s="212"/>
      <c r="AM54" s="212"/>
      <c r="AN54" s="209"/>
      <c r="AO54" s="161"/>
      <c r="AP54" s="161"/>
      <c r="AQ54" s="161"/>
      <c r="AR54" s="161"/>
      <c r="AS54" s="161"/>
      <c r="AT54" s="161"/>
      <c r="AU54" s="161"/>
      <c r="AV54" s="161"/>
      <c r="AW54" s="161"/>
      <c r="AX54" s="161"/>
      <c r="AY54" s="161"/>
      <c r="AZ54" s="161"/>
      <c r="BA54" s="161"/>
      <c r="BB54" s="161"/>
      <c r="BC54" s="161"/>
      <c r="BD54" s="161"/>
      <c r="BE54" s="161"/>
      <c r="BF54" s="161"/>
      <c r="BG54" s="161"/>
      <c r="BH54" s="161"/>
      <c r="BI54" s="161"/>
      <c r="BJ54" s="161"/>
      <c r="BK54" s="161"/>
      <c r="BL54" s="161"/>
      <c r="CA54" s="61" t="s">
        <v>16</v>
      </c>
    </row>
    <row r="55" spans="1:79" ht="12.75" customHeight="1" x14ac:dyDescent="0.2">
      <c r="A55" s="141"/>
      <c r="B55" s="141"/>
      <c r="C55" s="141"/>
      <c r="D55" s="141"/>
      <c r="E55" s="141"/>
      <c r="F55" s="141"/>
      <c r="G55" s="162" t="s">
        <v>66</v>
      </c>
      <c r="H55" s="221"/>
      <c r="I55" s="221"/>
      <c r="J55" s="221"/>
      <c r="K55" s="221"/>
      <c r="L55" s="221"/>
      <c r="M55" s="221"/>
      <c r="N55" s="221"/>
      <c r="O55" s="221"/>
      <c r="P55" s="221"/>
      <c r="Q55" s="221"/>
      <c r="R55" s="221"/>
      <c r="S55" s="221"/>
      <c r="T55" s="221"/>
      <c r="U55" s="221"/>
      <c r="V55" s="221"/>
      <c r="W55" s="221"/>
      <c r="X55" s="221"/>
      <c r="Y55" s="222"/>
      <c r="Z55" s="145" t="s">
        <v>67</v>
      </c>
      <c r="AA55" s="145"/>
      <c r="AB55" s="145"/>
      <c r="AC55" s="145"/>
      <c r="AD55" s="145"/>
      <c r="AE55" s="145" t="s">
        <v>68</v>
      </c>
      <c r="AF55" s="145"/>
      <c r="AG55" s="145"/>
      <c r="AH55" s="145"/>
      <c r="AI55" s="145"/>
      <c r="AJ55" s="145"/>
      <c r="AK55" s="145"/>
      <c r="AL55" s="145"/>
      <c r="AM55" s="145"/>
      <c r="AN55" s="162"/>
      <c r="AO55" s="160">
        <v>4033510</v>
      </c>
      <c r="AP55" s="160"/>
      <c r="AQ55" s="160"/>
      <c r="AR55" s="160"/>
      <c r="AS55" s="160"/>
      <c r="AT55" s="160"/>
      <c r="AU55" s="160"/>
      <c r="AV55" s="160"/>
      <c r="AW55" s="160">
        <v>0</v>
      </c>
      <c r="AX55" s="160"/>
      <c r="AY55" s="160"/>
      <c r="AZ55" s="160"/>
      <c r="BA55" s="160"/>
      <c r="BB55" s="160"/>
      <c r="BC55" s="160"/>
      <c r="BD55" s="160"/>
      <c r="BE55" s="160">
        <f t="shared" ref="BE55:BE63" si="0">AO55+AW55</f>
        <v>4033510</v>
      </c>
      <c r="BF55" s="160"/>
      <c r="BG55" s="160"/>
      <c r="BH55" s="160"/>
      <c r="BI55" s="160"/>
      <c r="BJ55" s="160"/>
      <c r="BK55" s="160"/>
      <c r="BL55" s="160"/>
    </row>
    <row r="56" spans="1:79" ht="25.5" customHeight="1" x14ac:dyDescent="0.2">
      <c r="A56" s="141"/>
      <c r="B56" s="141"/>
      <c r="C56" s="141"/>
      <c r="D56" s="141"/>
      <c r="E56" s="141"/>
      <c r="F56" s="141"/>
      <c r="G56" s="162" t="s">
        <v>151</v>
      </c>
      <c r="H56" s="221"/>
      <c r="I56" s="221"/>
      <c r="J56" s="221"/>
      <c r="K56" s="221"/>
      <c r="L56" s="221"/>
      <c r="M56" s="221"/>
      <c r="N56" s="221"/>
      <c r="O56" s="221"/>
      <c r="P56" s="221"/>
      <c r="Q56" s="221"/>
      <c r="R56" s="221"/>
      <c r="S56" s="221"/>
      <c r="T56" s="221"/>
      <c r="U56" s="221"/>
      <c r="V56" s="221"/>
      <c r="W56" s="221"/>
      <c r="X56" s="221"/>
      <c r="Y56" s="222"/>
      <c r="Z56" s="145" t="s">
        <v>63</v>
      </c>
      <c r="AA56" s="145"/>
      <c r="AB56" s="145"/>
      <c r="AC56" s="145"/>
      <c r="AD56" s="145"/>
      <c r="AE56" s="145" t="s">
        <v>102</v>
      </c>
      <c r="AF56" s="145"/>
      <c r="AG56" s="145"/>
      <c r="AH56" s="145"/>
      <c r="AI56" s="145"/>
      <c r="AJ56" s="145"/>
      <c r="AK56" s="145"/>
      <c r="AL56" s="145"/>
      <c r="AM56" s="145"/>
      <c r="AN56" s="162"/>
      <c r="AO56" s="160">
        <v>1</v>
      </c>
      <c r="AP56" s="160"/>
      <c r="AQ56" s="160"/>
      <c r="AR56" s="160"/>
      <c r="AS56" s="160"/>
      <c r="AT56" s="160"/>
      <c r="AU56" s="160"/>
      <c r="AV56" s="160"/>
      <c r="AW56" s="160">
        <v>0</v>
      </c>
      <c r="AX56" s="160"/>
      <c r="AY56" s="160"/>
      <c r="AZ56" s="160"/>
      <c r="BA56" s="160"/>
      <c r="BB56" s="160"/>
      <c r="BC56" s="160"/>
      <c r="BD56" s="160"/>
      <c r="BE56" s="160">
        <f t="shared" si="0"/>
        <v>1</v>
      </c>
      <c r="BF56" s="160"/>
      <c r="BG56" s="160"/>
      <c r="BH56" s="160"/>
      <c r="BI56" s="160"/>
      <c r="BJ56" s="160"/>
      <c r="BK56" s="160"/>
      <c r="BL56" s="160"/>
    </row>
    <row r="57" spans="1:79" ht="25.5" customHeight="1" x14ac:dyDescent="0.2">
      <c r="A57" s="141"/>
      <c r="B57" s="141"/>
      <c r="C57" s="141"/>
      <c r="D57" s="141"/>
      <c r="E57" s="141"/>
      <c r="F57" s="141"/>
      <c r="G57" s="162" t="s">
        <v>294</v>
      </c>
      <c r="H57" s="221"/>
      <c r="I57" s="221"/>
      <c r="J57" s="221"/>
      <c r="K57" s="221"/>
      <c r="L57" s="221"/>
      <c r="M57" s="221"/>
      <c r="N57" s="221"/>
      <c r="O57" s="221"/>
      <c r="P57" s="221"/>
      <c r="Q57" s="221"/>
      <c r="R57" s="221"/>
      <c r="S57" s="221"/>
      <c r="T57" s="221"/>
      <c r="U57" s="221"/>
      <c r="V57" s="221"/>
      <c r="W57" s="221"/>
      <c r="X57" s="221"/>
      <c r="Y57" s="222"/>
      <c r="Z57" s="145" t="s">
        <v>63</v>
      </c>
      <c r="AA57" s="145"/>
      <c r="AB57" s="145"/>
      <c r="AC57" s="145"/>
      <c r="AD57" s="145"/>
      <c r="AE57" s="145" t="s">
        <v>105</v>
      </c>
      <c r="AF57" s="145"/>
      <c r="AG57" s="145"/>
      <c r="AH57" s="145"/>
      <c r="AI57" s="145"/>
      <c r="AJ57" s="145"/>
      <c r="AK57" s="145"/>
      <c r="AL57" s="145"/>
      <c r="AM57" s="145"/>
      <c r="AN57" s="162"/>
      <c r="AO57" s="160">
        <v>26</v>
      </c>
      <c r="AP57" s="160"/>
      <c r="AQ57" s="160"/>
      <c r="AR57" s="160"/>
      <c r="AS57" s="160"/>
      <c r="AT57" s="160"/>
      <c r="AU57" s="160"/>
      <c r="AV57" s="160"/>
      <c r="AW57" s="160">
        <v>0</v>
      </c>
      <c r="AX57" s="160"/>
      <c r="AY57" s="160"/>
      <c r="AZ57" s="160"/>
      <c r="BA57" s="160"/>
      <c r="BB57" s="160"/>
      <c r="BC57" s="160"/>
      <c r="BD57" s="160"/>
      <c r="BE57" s="160">
        <f t="shared" si="0"/>
        <v>26</v>
      </c>
      <c r="BF57" s="160"/>
      <c r="BG57" s="160"/>
      <c r="BH57" s="160"/>
      <c r="BI57" s="160"/>
      <c r="BJ57" s="160"/>
      <c r="BK57" s="160"/>
      <c r="BL57" s="160"/>
    </row>
    <row r="58" spans="1:79" ht="25.5" customHeight="1" x14ac:dyDescent="0.2">
      <c r="A58" s="141"/>
      <c r="B58" s="141"/>
      <c r="C58" s="141"/>
      <c r="D58" s="141"/>
      <c r="E58" s="141"/>
      <c r="F58" s="141"/>
      <c r="G58" s="162" t="s">
        <v>152</v>
      </c>
      <c r="H58" s="221"/>
      <c r="I58" s="221"/>
      <c r="J58" s="221"/>
      <c r="K58" s="221"/>
      <c r="L58" s="221"/>
      <c r="M58" s="221"/>
      <c r="N58" s="221"/>
      <c r="O58" s="221"/>
      <c r="P58" s="221"/>
      <c r="Q58" s="221"/>
      <c r="R58" s="221"/>
      <c r="S58" s="221"/>
      <c r="T58" s="221"/>
      <c r="U58" s="221"/>
      <c r="V58" s="221"/>
      <c r="W58" s="221"/>
      <c r="X58" s="221"/>
      <c r="Y58" s="222"/>
      <c r="Z58" s="145" t="s">
        <v>63</v>
      </c>
      <c r="AA58" s="145"/>
      <c r="AB58" s="145"/>
      <c r="AC58" s="145"/>
      <c r="AD58" s="145"/>
      <c r="AE58" s="145" t="s">
        <v>105</v>
      </c>
      <c r="AF58" s="145"/>
      <c r="AG58" s="145"/>
      <c r="AH58" s="145"/>
      <c r="AI58" s="145"/>
      <c r="AJ58" s="145"/>
      <c r="AK58" s="145"/>
      <c r="AL58" s="145"/>
      <c r="AM58" s="145"/>
      <c r="AN58" s="162"/>
      <c r="AO58" s="160">
        <v>7.5</v>
      </c>
      <c r="AP58" s="160"/>
      <c r="AQ58" s="160"/>
      <c r="AR58" s="160"/>
      <c r="AS58" s="160"/>
      <c r="AT58" s="160"/>
      <c r="AU58" s="160"/>
      <c r="AV58" s="160"/>
      <c r="AW58" s="160">
        <v>0</v>
      </c>
      <c r="AX58" s="160"/>
      <c r="AY58" s="160"/>
      <c r="AZ58" s="160"/>
      <c r="BA58" s="160"/>
      <c r="BB58" s="160"/>
      <c r="BC58" s="160"/>
      <c r="BD58" s="160"/>
      <c r="BE58" s="160">
        <f t="shared" si="0"/>
        <v>7.5</v>
      </c>
      <c r="BF58" s="160"/>
      <c r="BG58" s="160"/>
      <c r="BH58" s="160"/>
      <c r="BI58" s="160"/>
      <c r="BJ58" s="160"/>
      <c r="BK58" s="160"/>
      <c r="BL58" s="160"/>
    </row>
    <row r="59" spans="1:79" ht="12.75" customHeight="1" x14ac:dyDescent="0.2">
      <c r="A59" s="141"/>
      <c r="B59" s="141"/>
      <c r="C59" s="141"/>
      <c r="D59" s="141"/>
      <c r="E59" s="141"/>
      <c r="F59" s="141"/>
      <c r="G59" s="162" t="s">
        <v>153</v>
      </c>
      <c r="H59" s="221"/>
      <c r="I59" s="221"/>
      <c r="J59" s="221"/>
      <c r="K59" s="221"/>
      <c r="L59" s="221"/>
      <c r="M59" s="221"/>
      <c r="N59" s="221"/>
      <c r="O59" s="221"/>
      <c r="P59" s="221"/>
      <c r="Q59" s="221"/>
      <c r="R59" s="221"/>
      <c r="S59" s="221"/>
      <c r="T59" s="221"/>
      <c r="U59" s="221"/>
      <c r="V59" s="221"/>
      <c r="W59" s="221"/>
      <c r="X59" s="221"/>
      <c r="Y59" s="222"/>
      <c r="Z59" s="145" t="s">
        <v>63</v>
      </c>
      <c r="AA59" s="145"/>
      <c r="AB59" s="145"/>
      <c r="AC59" s="145"/>
      <c r="AD59" s="145"/>
      <c r="AE59" s="145" t="s">
        <v>105</v>
      </c>
      <c r="AF59" s="145"/>
      <c r="AG59" s="145"/>
      <c r="AH59" s="145"/>
      <c r="AI59" s="145"/>
      <c r="AJ59" s="145"/>
      <c r="AK59" s="145"/>
      <c r="AL59" s="145"/>
      <c r="AM59" s="145"/>
      <c r="AN59" s="162"/>
      <c r="AO59" s="160">
        <v>15</v>
      </c>
      <c r="AP59" s="160"/>
      <c r="AQ59" s="160"/>
      <c r="AR59" s="160"/>
      <c r="AS59" s="160"/>
      <c r="AT59" s="160"/>
      <c r="AU59" s="160"/>
      <c r="AV59" s="160"/>
      <c r="AW59" s="160">
        <v>0</v>
      </c>
      <c r="AX59" s="160"/>
      <c r="AY59" s="160"/>
      <c r="AZ59" s="160"/>
      <c r="BA59" s="160"/>
      <c r="BB59" s="160"/>
      <c r="BC59" s="160"/>
      <c r="BD59" s="160"/>
      <c r="BE59" s="160">
        <f t="shared" si="0"/>
        <v>15</v>
      </c>
      <c r="BF59" s="160"/>
      <c r="BG59" s="160"/>
      <c r="BH59" s="160"/>
      <c r="BI59" s="160"/>
      <c r="BJ59" s="160"/>
      <c r="BK59" s="160"/>
      <c r="BL59" s="160"/>
    </row>
    <row r="60" spans="1:79" ht="12.75" customHeight="1" x14ac:dyDescent="0.2">
      <c r="A60" s="141"/>
      <c r="B60" s="141"/>
      <c r="C60" s="141"/>
      <c r="D60" s="141"/>
      <c r="E60" s="141"/>
      <c r="F60" s="141"/>
      <c r="G60" s="162" t="s">
        <v>154</v>
      </c>
      <c r="H60" s="221"/>
      <c r="I60" s="221"/>
      <c r="J60" s="221"/>
      <c r="K60" s="221"/>
      <c r="L60" s="221"/>
      <c r="M60" s="221"/>
      <c r="N60" s="221"/>
      <c r="O60" s="221"/>
      <c r="P60" s="221"/>
      <c r="Q60" s="221"/>
      <c r="R60" s="221"/>
      <c r="S60" s="221"/>
      <c r="T60" s="221"/>
      <c r="U60" s="221"/>
      <c r="V60" s="221"/>
      <c r="W60" s="221"/>
      <c r="X60" s="221"/>
      <c r="Y60" s="222"/>
      <c r="Z60" s="145" t="s">
        <v>63</v>
      </c>
      <c r="AA60" s="145"/>
      <c r="AB60" s="145"/>
      <c r="AC60" s="145"/>
      <c r="AD60" s="145"/>
      <c r="AE60" s="145" t="s">
        <v>105</v>
      </c>
      <c r="AF60" s="145"/>
      <c r="AG60" s="145"/>
      <c r="AH60" s="145"/>
      <c r="AI60" s="145"/>
      <c r="AJ60" s="145"/>
      <c r="AK60" s="145"/>
      <c r="AL60" s="145"/>
      <c r="AM60" s="145"/>
      <c r="AN60" s="162"/>
      <c r="AO60" s="160">
        <v>1</v>
      </c>
      <c r="AP60" s="160"/>
      <c r="AQ60" s="160"/>
      <c r="AR60" s="160"/>
      <c r="AS60" s="160"/>
      <c r="AT60" s="160"/>
      <c r="AU60" s="160"/>
      <c r="AV60" s="160"/>
      <c r="AW60" s="160">
        <v>0</v>
      </c>
      <c r="AX60" s="160"/>
      <c r="AY60" s="160"/>
      <c r="AZ60" s="160"/>
      <c r="BA60" s="160"/>
      <c r="BB60" s="160"/>
      <c r="BC60" s="160"/>
      <c r="BD60" s="160"/>
      <c r="BE60" s="160">
        <f t="shared" si="0"/>
        <v>1</v>
      </c>
      <c r="BF60" s="160"/>
      <c r="BG60" s="160"/>
      <c r="BH60" s="160"/>
      <c r="BI60" s="160"/>
      <c r="BJ60" s="160"/>
      <c r="BK60" s="160"/>
      <c r="BL60" s="160"/>
    </row>
    <row r="61" spans="1:79" ht="12.75" customHeight="1" x14ac:dyDescent="0.2">
      <c r="A61" s="141"/>
      <c r="B61" s="141"/>
      <c r="C61" s="141"/>
      <c r="D61" s="141"/>
      <c r="E61" s="141"/>
      <c r="F61" s="141"/>
      <c r="G61" s="162" t="s">
        <v>155</v>
      </c>
      <c r="H61" s="221"/>
      <c r="I61" s="221"/>
      <c r="J61" s="221"/>
      <c r="K61" s="221"/>
      <c r="L61" s="221"/>
      <c r="M61" s="221"/>
      <c r="N61" s="221"/>
      <c r="O61" s="221"/>
      <c r="P61" s="221"/>
      <c r="Q61" s="221"/>
      <c r="R61" s="221"/>
      <c r="S61" s="221"/>
      <c r="T61" s="221"/>
      <c r="U61" s="221"/>
      <c r="V61" s="221"/>
      <c r="W61" s="221"/>
      <c r="X61" s="221"/>
      <c r="Y61" s="222"/>
      <c r="Z61" s="145" t="s">
        <v>63</v>
      </c>
      <c r="AA61" s="145"/>
      <c r="AB61" s="145"/>
      <c r="AC61" s="145"/>
      <c r="AD61" s="145"/>
      <c r="AE61" s="145" t="s">
        <v>105</v>
      </c>
      <c r="AF61" s="145"/>
      <c r="AG61" s="145"/>
      <c r="AH61" s="145"/>
      <c r="AI61" s="145"/>
      <c r="AJ61" s="145"/>
      <c r="AK61" s="145"/>
      <c r="AL61" s="145"/>
      <c r="AM61" s="145"/>
      <c r="AN61" s="162"/>
      <c r="AO61" s="160">
        <v>1.5</v>
      </c>
      <c r="AP61" s="160"/>
      <c r="AQ61" s="160"/>
      <c r="AR61" s="160"/>
      <c r="AS61" s="160"/>
      <c r="AT61" s="160"/>
      <c r="AU61" s="160"/>
      <c r="AV61" s="160"/>
      <c r="AW61" s="160">
        <v>0</v>
      </c>
      <c r="AX61" s="160"/>
      <c r="AY61" s="160"/>
      <c r="AZ61" s="160"/>
      <c r="BA61" s="160"/>
      <c r="BB61" s="160"/>
      <c r="BC61" s="160"/>
      <c r="BD61" s="160"/>
      <c r="BE61" s="160">
        <f t="shared" si="0"/>
        <v>1.5</v>
      </c>
      <c r="BF61" s="160"/>
      <c r="BG61" s="160"/>
      <c r="BH61" s="160"/>
      <c r="BI61" s="160"/>
      <c r="BJ61" s="160"/>
      <c r="BK61" s="160"/>
      <c r="BL61" s="160"/>
    </row>
    <row r="62" spans="1:79" ht="12.75" customHeight="1" x14ac:dyDescent="0.2">
      <c r="A62" s="141"/>
      <c r="B62" s="141"/>
      <c r="C62" s="141"/>
      <c r="D62" s="141"/>
      <c r="E62" s="141"/>
      <c r="F62" s="141"/>
      <c r="G62" s="162" t="s">
        <v>156</v>
      </c>
      <c r="H62" s="221"/>
      <c r="I62" s="221"/>
      <c r="J62" s="221"/>
      <c r="K62" s="221"/>
      <c r="L62" s="221"/>
      <c r="M62" s="221"/>
      <c r="N62" s="221"/>
      <c r="O62" s="221"/>
      <c r="P62" s="221"/>
      <c r="Q62" s="221"/>
      <c r="R62" s="221"/>
      <c r="S62" s="221"/>
      <c r="T62" s="221"/>
      <c r="U62" s="221"/>
      <c r="V62" s="221"/>
      <c r="W62" s="221"/>
      <c r="X62" s="221"/>
      <c r="Y62" s="222"/>
      <c r="Z62" s="145" t="s">
        <v>63</v>
      </c>
      <c r="AA62" s="145"/>
      <c r="AB62" s="145"/>
      <c r="AC62" s="145"/>
      <c r="AD62" s="145"/>
      <c r="AE62" s="162" t="s">
        <v>157</v>
      </c>
      <c r="AF62" s="221"/>
      <c r="AG62" s="221"/>
      <c r="AH62" s="221"/>
      <c r="AI62" s="221"/>
      <c r="AJ62" s="221"/>
      <c r="AK62" s="221"/>
      <c r="AL62" s="221"/>
      <c r="AM62" s="221"/>
      <c r="AN62" s="222"/>
      <c r="AO62" s="160">
        <v>23.5</v>
      </c>
      <c r="AP62" s="160"/>
      <c r="AQ62" s="160"/>
      <c r="AR62" s="160"/>
      <c r="AS62" s="160"/>
      <c r="AT62" s="160"/>
      <c r="AU62" s="160"/>
      <c r="AV62" s="160"/>
      <c r="AW62" s="160">
        <v>0</v>
      </c>
      <c r="AX62" s="160"/>
      <c r="AY62" s="160"/>
      <c r="AZ62" s="160"/>
      <c r="BA62" s="160"/>
      <c r="BB62" s="160"/>
      <c r="BC62" s="160"/>
      <c r="BD62" s="160"/>
      <c r="BE62" s="160">
        <f t="shared" si="0"/>
        <v>23.5</v>
      </c>
      <c r="BF62" s="160"/>
      <c r="BG62" s="160"/>
      <c r="BH62" s="160"/>
      <c r="BI62" s="160"/>
      <c r="BJ62" s="160"/>
      <c r="BK62" s="160"/>
      <c r="BL62" s="160"/>
    </row>
    <row r="63" spans="1:79" ht="12.75" customHeight="1" x14ac:dyDescent="0.2">
      <c r="A63" s="141"/>
      <c r="B63" s="141"/>
      <c r="C63" s="141"/>
      <c r="D63" s="141"/>
      <c r="E63" s="141"/>
      <c r="F63" s="141"/>
      <c r="G63" s="162" t="s">
        <v>158</v>
      </c>
      <c r="H63" s="221"/>
      <c r="I63" s="221"/>
      <c r="J63" s="221"/>
      <c r="K63" s="221"/>
      <c r="L63" s="221"/>
      <c r="M63" s="221"/>
      <c r="N63" s="221"/>
      <c r="O63" s="221"/>
      <c r="P63" s="221"/>
      <c r="Q63" s="221"/>
      <c r="R63" s="221"/>
      <c r="S63" s="221"/>
      <c r="T63" s="221"/>
      <c r="U63" s="221"/>
      <c r="V63" s="221"/>
      <c r="W63" s="221"/>
      <c r="X63" s="221"/>
      <c r="Y63" s="222"/>
      <c r="Z63" s="145" t="s">
        <v>63</v>
      </c>
      <c r="AA63" s="145"/>
      <c r="AB63" s="145"/>
      <c r="AC63" s="145"/>
      <c r="AD63" s="145"/>
      <c r="AE63" s="162" t="s">
        <v>157</v>
      </c>
      <c r="AF63" s="221"/>
      <c r="AG63" s="221"/>
      <c r="AH63" s="221"/>
      <c r="AI63" s="221"/>
      <c r="AJ63" s="221"/>
      <c r="AK63" s="221"/>
      <c r="AL63" s="221"/>
      <c r="AM63" s="221"/>
      <c r="AN63" s="222"/>
      <c r="AO63" s="160">
        <v>2.5</v>
      </c>
      <c r="AP63" s="160"/>
      <c r="AQ63" s="160"/>
      <c r="AR63" s="160"/>
      <c r="AS63" s="160"/>
      <c r="AT63" s="160"/>
      <c r="AU63" s="160"/>
      <c r="AV63" s="160"/>
      <c r="AW63" s="160">
        <v>0</v>
      </c>
      <c r="AX63" s="160"/>
      <c r="AY63" s="160"/>
      <c r="AZ63" s="160"/>
      <c r="BA63" s="160"/>
      <c r="BB63" s="160"/>
      <c r="BC63" s="160"/>
      <c r="BD63" s="160"/>
      <c r="BE63" s="160">
        <f t="shared" si="0"/>
        <v>2.5</v>
      </c>
      <c r="BF63" s="160"/>
      <c r="BG63" s="160"/>
      <c r="BH63" s="160"/>
      <c r="BI63" s="160"/>
      <c r="BJ63" s="160"/>
      <c r="BK63" s="160"/>
      <c r="BL63" s="160"/>
    </row>
    <row r="64" spans="1:79" s="61" customFormat="1" ht="12.75" customHeight="1" x14ac:dyDescent="0.2">
      <c r="A64" s="204">
        <v>2</v>
      </c>
      <c r="B64" s="204"/>
      <c r="C64" s="204"/>
      <c r="D64" s="204"/>
      <c r="E64" s="204"/>
      <c r="F64" s="204"/>
      <c r="G64" s="209" t="s">
        <v>69</v>
      </c>
      <c r="H64" s="223"/>
      <c r="I64" s="223"/>
      <c r="J64" s="223"/>
      <c r="K64" s="223"/>
      <c r="L64" s="223"/>
      <c r="M64" s="223"/>
      <c r="N64" s="223"/>
      <c r="O64" s="223"/>
      <c r="P64" s="223"/>
      <c r="Q64" s="223"/>
      <c r="R64" s="223"/>
      <c r="S64" s="223"/>
      <c r="T64" s="223"/>
      <c r="U64" s="223"/>
      <c r="V64" s="223"/>
      <c r="W64" s="223"/>
      <c r="X64" s="223"/>
      <c r="Y64" s="224"/>
      <c r="Z64" s="212"/>
      <c r="AA64" s="212"/>
      <c r="AB64" s="212"/>
      <c r="AC64" s="212"/>
      <c r="AD64" s="212"/>
      <c r="AE64" s="209"/>
      <c r="AF64" s="223"/>
      <c r="AG64" s="223"/>
      <c r="AH64" s="223"/>
      <c r="AI64" s="223"/>
      <c r="AJ64" s="223"/>
      <c r="AK64" s="223"/>
      <c r="AL64" s="223"/>
      <c r="AM64" s="223"/>
      <c r="AN64" s="224"/>
      <c r="AO64" s="161"/>
      <c r="AP64" s="161"/>
      <c r="AQ64" s="161"/>
      <c r="AR64" s="161"/>
      <c r="AS64" s="161"/>
      <c r="AT64" s="161"/>
      <c r="AU64" s="161"/>
      <c r="AV64" s="161"/>
      <c r="AW64" s="161"/>
      <c r="AX64" s="161"/>
      <c r="AY64" s="161"/>
      <c r="AZ64" s="161"/>
      <c r="BA64" s="161"/>
      <c r="BB64" s="161"/>
      <c r="BC64" s="161"/>
      <c r="BD64" s="161"/>
      <c r="BE64" s="161"/>
      <c r="BF64" s="161"/>
      <c r="BG64" s="161"/>
      <c r="BH64" s="161"/>
      <c r="BI64" s="161"/>
      <c r="BJ64" s="161"/>
      <c r="BK64" s="161"/>
      <c r="BL64" s="161"/>
    </row>
    <row r="65" spans="1:64" s="61" customFormat="1" ht="20.25" customHeight="1" x14ac:dyDescent="0.2">
      <c r="A65" s="204">
        <v>0</v>
      </c>
      <c r="B65" s="204"/>
      <c r="C65" s="204"/>
      <c r="D65" s="204"/>
      <c r="E65" s="204"/>
      <c r="F65" s="204"/>
      <c r="G65" s="162" t="s">
        <v>159</v>
      </c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2"/>
      <c r="Z65" s="145"/>
      <c r="AA65" s="145"/>
      <c r="AB65" s="145"/>
      <c r="AC65" s="145"/>
      <c r="AD65" s="145"/>
      <c r="AE65" s="162"/>
      <c r="AF65" s="221"/>
      <c r="AG65" s="221"/>
      <c r="AH65" s="221"/>
      <c r="AI65" s="221"/>
      <c r="AJ65" s="221"/>
      <c r="AK65" s="221"/>
      <c r="AL65" s="221"/>
      <c r="AM65" s="221"/>
      <c r="AN65" s="222"/>
      <c r="AO65" s="160">
        <v>993</v>
      </c>
      <c r="AP65" s="160"/>
      <c r="AQ65" s="160"/>
      <c r="AR65" s="160"/>
      <c r="AS65" s="160"/>
      <c r="AT65" s="160"/>
      <c r="AU65" s="160"/>
      <c r="AV65" s="160"/>
      <c r="AW65" s="160">
        <v>0</v>
      </c>
      <c r="AX65" s="160"/>
      <c r="AY65" s="160"/>
      <c r="AZ65" s="160"/>
      <c r="BA65" s="160"/>
      <c r="BB65" s="160"/>
      <c r="BC65" s="160"/>
      <c r="BD65" s="160"/>
      <c r="BE65" s="160">
        <f t="shared" ref="BE65:BE80" si="1">AO65+AW65</f>
        <v>993</v>
      </c>
      <c r="BF65" s="160"/>
      <c r="BG65" s="160"/>
      <c r="BH65" s="160"/>
      <c r="BI65" s="160"/>
      <c r="BJ65" s="160"/>
      <c r="BK65" s="160"/>
      <c r="BL65" s="160"/>
    </row>
    <row r="66" spans="1:64" ht="12.75" customHeight="1" x14ac:dyDescent="0.2">
      <c r="A66" s="141"/>
      <c r="B66" s="141"/>
      <c r="C66" s="141"/>
      <c r="D66" s="141"/>
      <c r="E66" s="141"/>
      <c r="F66" s="141"/>
      <c r="G66" s="162" t="s">
        <v>161</v>
      </c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2"/>
      <c r="Z66" s="145" t="s">
        <v>109</v>
      </c>
      <c r="AA66" s="145"/>
      <c r="AB66" s="145"/>
      <c r="AC66" s="145"/>
      <c r="AD66" s="145"/>
      <c r="AE66" s="162" t="s">
        <v>162</v>
      </c>
      <c r="AF66" s="221"/>
      <c r="AG66" s="221"/>
      <c r="AH66" s="221"/>
      <c r="AI66" s="221"/>
      <c r="AJ66" s="221"/>
      <c r="AK66" s="221"/>
      <c r="AL66" s="221"/>
      <c r="AM66" s="221"/>
      <c r="AN66" s="222"/>
      <c r="AO66" s="160">
        <v>554</v>
      </c>
      <c r="AP66" s="160"/>
      <c r="AQ66" s="160"/>
      <c r="AR66" s="160"/>
      <c r="AS66" s="160"/>
      <c r="AT66" s="160"/>
      <c r="AU66" s="160"/>
      <c r="AV66" s="160"/>
      <c r="AW66" s="160">
        <v>0</v>
      </c>
      <c r="AX66" s="160"/>
      <c r="AY66" s="160"/>
      <c r="AZ66" s="160"/>
      <c r="BA66" s="160"/>
      <c r="BB66" s="160"/>
      <c r="BC66" s="160"/>
      <c r="BD66" s="160"/>
      <c r="BE66" s="160">
        <f t="shared" si="1"/>
        <v>554</v>
      </c>
      <c r="BF66" s="160"/>
      <c r="BG66" s="160"/>
      <c r="BH66" s="160"/>
      <c r="BI66" s="160"/>
      <c r="BJ66" s="160"/>
      <c r="BK66" s="160"/>
      <c r="BL66" s="160"/>
    </row>
    <row r="67" spans="1:64" ht="12.75" customHeight="1" x14ac:dyDescent="0.2">
      <c r="A67" s="141"/>
      <c r="B67" s="141"/>
      <c r="C67" s="141"/>
      <c r="D67" s="141"/>
      <c r="E67" s="141"/>
      <c r="F67" s="141"/>
      <c r="G67" s="162" t="s">
        <v>163</v>
      </c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2"/>
      <c r="Z67" s="145" t="s">
        <v>109</v>
      </c>
      <c r="AA67" s="145"/>
      <c r="AB67" s="145"/>
      <c r="AC67" s="145"/>
      <c r="AD67" s="145"/>
      <c r="AE67" s="162" t="s">
        <v>162</v>
      </c>
      <c r="AF67" s="221"/>
      <c r="AG67" s="221"/>
      <c r="AH67" s="221"/>
      <c r="AI67" s="221"/>
      <c r="AJ67" s="221"/>
      <c r="AK67" s="221"/>
      <c r="AL67" s="221"/>
      <c r="AM67" s="221"/>
      <c r="AN67" s="222"/>
      <c r="AO67" s="160">
        <v>201</v>
      </c>
      <c r="AP67" s="160"/>
      <c r="AQ67" s="160"/>
      <c r="AR67" s="160"/>
      <c r="AS67" s="160"/>
      <c r="AT67" s="160"/>
      <c r="AU67" s="160"/>
      <c r="AV67" s="160"/>
      <c r="AW67" s="160">
        <v>0</v>
      </c>
      <c r="AX67" s="160"/>
      <c r="AY67" s="160"/>
      <c r="AZ67" s="160"/>
      <c r="BA67" s="160"/>
      <c r="BB67" s="160"/>
      <c r="BC67" s="160"/>
      <c r="BD67" s="160"/>
      <c r="BE67" s="160">
        <f t="shared" si="1"/>
        <v>201</v>
      </c>
      <c r="BF67" s="160"/>
      <c r="BG67" s="160"/>
      <c r="BH67" s="160"/>
      <c r="BI67" s="160"/>
      <c r="BJ67" s="160"/>
      <c r="BK67" s="160"/>
      <c r="BL67" s="160"/>
    </row>
    <row r="68" spans="1:64" ht="12.75" customHeight="1" x14ac:dyDescent="0.2">
      <c r="A68" s="141"/>
      <c r="B68" s="141"/>
      <c r="C68" s="141"/>
      <c r="D68" s="141"/>
      <c r="E68" s="141"/>
      <c r="F68" s="141"/>
      <c r="G68" s="162" t="s">
        <v>164</v>
      </c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2"/>
      <c r="Z68" s="145" t="s">
        <v>109</v>
      </c>
      <c r="AA68" s="145"/>
      <c r="AB68" s="145"/>
      <c r="AC68" s="145"/>
      <c r="AD68" s="145"/>
      <c r="AE68" s="162" t="s">
        <v>162</v>
      </c>
      <c r="AF68" s="221"/>
      <c r="AG68" s="221"/>
      <c r="AH68" s="221"/>
      <c r="AI68" s="221"/>
      <c r="AJ68" s="221"/>
      <c r="AK68" s="221"/>
      <c r="AL68" s="221"/>
      <c r="AM68" s="221"/>
      <c r="AN68" s="222"/>
      <c r="AO68" s="160">
        <v>102</v>
      </c>
      <c r="AP68" s="160"/>
      <c r="AQ68" s="160"/>
      <c r="AR68" s="160"/>
      <c r="AS68" s="160"/>
      <c r="AT68" s="160"/>
      <c r="AU68" s="160"/>
      <c r="AV68" s="160"/>
      <c r="AW68" s="160">
        <v>0</v>
      </c>
      <c r="AX68" s="160"/>
      <c r="AY68" s="160"/>
      <c r="AZ68" s="160"/>
      <c r="BA68" s="160"/>
      <c r="BB68" s="160"/>
      <c r="BC68" s="160"/>
      <c r="BD68" s="160"/>
      <c r="BE68" s="160">
        <f t="shared" si="1"/>
        <v>102</v>
      </c>
      <c r="BF68" s="160"/>
      <c r="BG68" s="160"/>
      <c r="BH68" s="160"/>
      <c r="BI68" s="160"/>
      <c r="BJ68" s="160"/>
      <c r="BK68" s="160"/>
      <c r="BL68" s="160"/>
    </row>
    <row r="69" spans="1:64" ht="12.75" customHeight="1" x14ac:dyDescent="0.2">
      <c r="A69" s="141"/>
      <c r="B69" s="141"/>
      <c r="C69" s="141"/>
      <c r="D69" s="141"/>
      <c r="E69" s="141"/>
      <c r="F69" s="141"/>
      <c r="G69" s="162" t="s">
        <v>165</v>
      </c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2"/>
      <c r="Z69" s="145" t="s">
        <v>109</v>
      </c>
      <c r="AA69" s="145"/>
      <c r="AB69" s="145"/>
      <c r="AC69" s="145"/>
      <c r="AD69" s="145"/>
      <c r="AE69" s="162" t="s">
        <v>162</v>
      </c>
      <c r="AF69" s="221"/>
      <c r="AG69" s="221"/>
      <c r="AH69" s="221"/>
      <c r="AI69" s="221"/>
      <c r="AJ69" s="221"/>
      <c r="AK69" s="221"/>
      <c r="AL69" s="221"/>
      <c r="AM69" s="221"/>
      <c r="AN69" s="222"/>
      <c r="AO69" s="160">
        <v>0</v>
      </c>
      <c r="AP69" s="160"/>
      <c r="AQ69" s="160"/>
      <c r="AR69" s="160"/>
      <c r="AS69" s="160"/>
      <c r="AT69" s="160"/>
      <c r="AU69" s="160"/>
      <c r="AV69" s="160"/>
      <c r="AW69" s="160">
        <v>0</v>
      </c>
      <c r="AX69" s="160"/>
      <c r="AY69" s="160"/>
      <c r="AZ69" s="160"/>
      <c r="BA69" s="160"/>
      <c r="BB69" s="160"/>
      <c r="BC69" s="160"/>
      <c r="BD69" s="160"/>
      <c r="BE69" s="160">
        <f t="shared" si="1"/>
        <v>0</v>
      </c>
      <c r="BF69" s="160"/>
      <c r="BG69" s="160"/>
      <c r="BH69" s="160"/>
      <c r="BI69" s="160"/>
      <c r="BJ69" s="160"/>
      <c r="BK69" s="160"/>
      <c r="BL69" s="160"/>
    </row>
    <row r="70" spans="1:64" ht="12.75" customHeight="1" x14ac:dyDescent="0.2">
      <c r="A70" s="141"/>
      <c r="B70" s="141"/>
      <c r="C70" s="141"/>
      <c r="D70" s="141"/>
      <c r="E70" s="141"/>
      <c r="F70" s="141"/>
      <c r="G70" s="162" t="s">
        <v>166</v>
      </c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2"/>
      <c r="Z70" s="145" t="s">
        <v>109</v>
      </c>
      <c r="AA70" s="145"/>
      <c r="AB70" s="145"/>
      <c r="AC70" s="145"/>
      <c r="AD70" s="145"/>
      <c r="AE70" s="162" t="s">
        <v>162</v>
      </c>
      <c r="AF70" s="221"/>
      <c r="AG70" s="221"/>
      <c r="AH70" s="221"/>
      <c r="AI70" s="221"/>
      <c r="AJ70" s="221"/>
      <c r="AK70" s="221"/>
      <c r="AL70" s="221"/>
      <c r="AM70" s="221"/>
      <c r="AN70" s="222"/>
      <c r="AO70" s="160">
        <v>100</v>
      </c>
      <c r="AP70" s="160"/>
      <c r="AQ70" s="160"/>
      <c r="AR70" s="160"/>
      <c r="AS70" s="160"/>
      <c r="AT70" s="160"/>
      <c r="AU70" s="160"/>
      <c r="AV70" s="160"/>
      <c r="AW70" s="160">
        <v>0</v>
      </c>
      <c r="AX70" s="160"/>
      <c r="AY70" s="160"/>
      <c r="AZ70" s="160"/>
      <c r="BA70" s="160"/>
      <c r="BB70" s="160"/>
      <c r="BC70" s="160"/>
      <c r="BD70" s="160"/>
      <c r="BE70" s="160">
        <f t="shared" si="1"/>
        <v>100</v>
      </c>
      <c r="BF70" s="160"/>
      <c r="BG70" s="160"/>
      <c r="BH70" s="160"/>
      <c r="BI70" s="160"/>
      <c r="BJ70" s="160"/>
      <c r="BK70" s="160"/>
      <c r="BL70" s="160"/>
    </row>
    <row r="71" spans="1:64" ht="12.75" customHeight="1" x14ac:dyDescent="0.2">
      <c r="A71" s="141"/>
      <c r="B71" s="141"/>
      <c r="C71" s="141"/>
      <c r="D71" s="141"/>
      <c r="E71" s="141"/>
      <c r="F71" s="141"/>
      <c r="G71" s="162" t="s">
        <v>167</v>
      </c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2"/>
      <c r="Z71" s="145" t="s">
        <v>109</v>
      </c>
      <c r="AA71" s="145"/>
      <c r="AB71" s="145"/>
      <c r="AC71" s="145"/>
      <c r="AD71" s="145"/>
      <c r="AE71" s="162" t="s">
        <v>162</v>
      </c>
      <c r="AF71" s="221"/>
      <c r="AG71" s="221"/>
      <c r="AH71" s="221"/>
      <c r="AI71" s="221"/>
      <c r="AJ71" s="221"/>
      <c r="AK71" s="221"/>
      <c r="AL71" s="221"/>
      <c r="AM71" s="221"/>
      <c r="AN71" s="222"/>
      <c r="AO71" s="160">
        <v>36</v>
      </c>
      <c r="AP71" s="160"/>
      <c r="AQ71" s="160"/>
      <c r="AR71" s="160"/>
      <c r="AS71" s="160"/>
      <c r="AT71" s="160"/>
      <c r="AU71" s="160"/>
      <c r="AV71" s="160"/>
      <c r="AW71" s="160">
        <v>0</v>
      </c>
      <c r="AX71" s="160"/>
      <c r="AY71" s="160"/>
      <c r="AZ71" s="160"/>
      <c r="BA71" s="160"/>
      <c r="BB71" s="160"/>
      <c r="BC71" s="160"/>
      <c r="BD71" s="160"/>
      <c r="BE71" s="160">
        <f t="shared" si="1"/>
        <v>36</v>
      </c>
      <c r="BF71" s="160"/>
      <c r="BG71" s="160"/>
      <c r="BH71" s="160"/>
      <c r="BI71" s="160"/>
      <c r="BJ71" s="160"/>
      <c r="BK71" s="160"/>
      <c r="BL71" s="160"/>
    </row>
    <row r="72" spans="1:64" s="61" customFormat="1" ht="12.75" customHeight="1" x14ac:dyDescent="0.2">
      <c r="A72" s="204">
        <v>0</v>
      </c>
      <c r="B72" s="204"/>
      <c r="C72" s="204"/>
      <c r="D72" s="204"/>
      <c r="E72" s="204"/>
      <c r="F72" s="204"/>
      <c r="G72" s="162" t="s">
        <v>160</v>
      </c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2"/>
      <c r="Z72" s="145"/>
      <c r="AA72" s="145"/>
      <c r="AB72" s="145"/>
      <c r="AC72" s="145"/>
      <c r="AD72" s="145"/>
      <c r="AE72" s="162"/>
      <c r="AF72" s="221"/>
      <c r="AG72" s="221"/>
      <c r="AH72" s="221"/>
      <c r="AI72" s="221"/>
      <c r="AJ72" s="221"/>
      <c r="AK72" s="221"/>
      <c r="AL72" s="221"/>
      <c r="AM72" s="221"/>
      <c r="AN72" s="222"/>
      <c r="AO72" s="160">
        <v>70</v>
      </c>
      <c r="AP72" s="160"/>
      <c r="AQ72" s="160"/>
      <c r="AR72" s="160"/>
      <c r="AS72" s="160"/>
      <c r="AT72" s="160"/>
      <c r="AU72" s="160"/>
      <c r="AV72" s="160"/>
      <c r="AW72" s="160">
        <v>0</v>
      </c>
      <c r="AX72" s="160"/>
      <c r="AY72" s="160"/>
      <c r="AZ72" s="160"/>
      <c r="BA72" s="160"/>
      <c r="BB72" s="160"/>
      <c r="BC72" s="160"/>
      <c r="BD72" s="160"/>
      <c r="BE72" s="160">
        <f t="shared" si="1"/>
        <v>70</v>
      </c>
      <c r="BF72" s="160"/>
      <c r="BG72" s="160"/>
      <c r="BH72" s="160"/>
      <c r="BI72" s="160"/>
      <c r="BJ72" s="160"/>
      <c r="BK72" s="160"/>
      <c r="BL72" s="160"/>
    </row>
    <row r="73" spans="1:64" ht="12.75" customHeight="1" x14ac:dyDescent="0.2">
      <c r="A73" s="141"/>
      <c r="B73" s="141"/>
      <c r="C73" s="141"/>
      <c r="D73" s="141"/>
      <c r="E73" s="141"/>
      <c r="F73" s="141"/>
      <c r="G73" s="162" t="s">
        <v>168</v>
      </c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2"/>
      <c r="Z73" s="145" t="s">
        <v>63</v>
      </c>
      <c r="AA73" s="145"/>
      <c r="AB73" s="145"/>
      <c r="AC73" s="145"/>
      <c r="AD73" s="145"/>
      <c r="AE73" s="162" t="s">
        <v>162</v>
      </c>
      <c r="AF73" s="221"/>
      <c r="AG73" s="221"/>
      <c r="AH73" s="221"/>
      <c r="AI73" s="221"/>
      <c r="AJ73" s="221"/>
      <c r="AK73" s="221"/>
      <c r="AL73" s="221"/>
      <c r="AM73" s="221"/>
      <c r="AN73" s="222"/>
      <c r="AO73" s="160">
        <v>39</v>
      </c>
      <c r="AP73" s="160"/>
      <c r="AQ73" s="160"/>
      <c r="AR73" s="160"/>
      <c r="AS73" s="160"/>
      <c r="AT73" s="160"/>
      <c r="AU73" s="160"/>
      <c r="AV73" s="160"/>
      <c r="AW73" s="160">
        <v>0</v>
      </c>
      <c r="AX73" s="160"/>
      <c r="AY73" s="160"/>
      <c r="AZ73" s="160"/>
      <c r="BA73" s="160"/>
      <c r="BB73" s="160"/>
      <c r="BC73" s="160"/>
      <c r="BD73" s="160"/>
      <c r="BE73" s="160">
        <f t="shared" si="1"/>
        <v>39</v>
      </c>
      <c r="BF73" s="160"/>
      <c r="BG73" s="160"/>
      <c r="BH73" s="160"/>
      <c r="BI73" s="160"/>
      <c r="BJ73" s="160"/>
      <c r="BK73" s="160"/>
      <c r="BL73" s="160"/>
    </row>
    <row r="74" spans="1:64" ht="12.75" customHeight="1" x14ac:dyDescent="0.2">
      <c r="A74" s="141"/>
      <c r="B74" s="141"/>
      <c r="C74" s="141"/>
      <c r="D74" s="141"/>
      <c r="E74" s="141"/>
      <c r="F74" s="141"/>
      <c r="G74" s="162" t="s">
        <v>169</v>
      </c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2"/>
      <c r="Z74" s="145" t="s">
        <v>63</v>
      </c>
      <c r="AA74" s="145"/>
      <c r="AB74" s="145"/>
      <c r="AC74" s="145"/>
      <c r="AD74" s="145"/>
      <c r="AE74" s="162" t="s">
        <v>162</v>
      </c>
      <c r="AF74" s="221"/>
      <c r="AG74" s="221"/>
      <c r="AH74" s="221"/>
      <c r="AI74" s="221"/>
      <c r="AJ74" s="221"/>
      <c r="AK74" s="221"/>
      <c r="AL74" s="221"/>
      <c r="AM74" s="221"/>
      <c r="AN74" s="222"/>
      <c r="AO74" s="160">
        <v>15</v>
      </c>
      <c r="AP74" s="160"/>
      <c r="AQ74" s="160"/>
      <c r="AR74" s="160"/>
      <c r="AS74" s="160"/>
      <c r="AT74" s="160"/>
      <c r="AU74" s="160"/>
      <c r="AV74" s="160"/>
      <c r="AW74" s="160">
        <v>0</v>
      </c>
      <c r="AX74" s="160"/>
      <c r="AY74" s="160"/>
      <c r="AZ74" s="160"/>
      <c r="BA74" s="160"/>
      <c r="BB74" s="160"/>
      <c r="BC74" s="160"/>
      <c r="BD74" s="160"/>
      <c r="BE74" s="160">
        <f t="shared" si="1"/>
        <v>15</v>
      </c>
      <c r="BF74" s="160"/>
      <c r="BG74" s="160"/>
      <c r="BH74" s="160"/>
      <c r="BI74" s="160"/>
      <c r="BJ74" s="160"/>
      <c r="BK74" s="160"/>
      <c r="BL74" s="160"/>
    </row>
    <row r="75" spans="1:64" ht="12.75" customHeight="1" x14ac:dyDescent="0.2">
      <c r="A75" s="141"/>
      <c r="B75" s="141"/>
      <c r="C75" s="141"/>
      <c r="D75" s="141"/>
      <c r="E75" s="141"/>
      <c r="F75" s="141"/>
      <c r="G75" s="162" t="s">
        <v>170</v>
      </c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2"/>
      <c r="Z75" s="145" t="s">
        <v>63</v>
      </c>
      <c r="AA75" s="145"/>
      <c r="AB75" s="145"/>
      <c r="AC75" s="145"/>
      <c r="AD75" s="145"/>
      <c r="AE75" s="162" t="s">
        <v>162</v>
      </c>
      <c r="AF75" s="221"/>
      <c r="AG75" s="221"/>
      <c r="AH75" s="221"/>
      <c r="AI75" s="221"/>
      <c r="AJ75" s="221"/>
      <c r="AK75" s="221"/>
      <c r="AL75" s="221"/>
      <c r="AM75" s="221"/>
      <c r="AN75" s="222"/>
      <c r="AO75" s="160">
        <v>7</v>
      </c>
      <c r="AP75" s="160"/>
      <c r="AQ75" s="160"/>
      <c r="AR75" s="160"/>
      <c r="AS75" s="160"/>
      <c r="AT75" s="160"/>
      <c r="AU75" s="160"/>
      <c r="AV75" s="160"/>
      <c r="AW75" s="160">
        <v>0</v>
      </c>
      <c r="AX75" s="160"/>
      <c r="AY75" s="160"/>
      <c r="AZ75" s="160"/>
      <c r="BA75" s="160"/>
      <c r="BB75" s="160"/>
      <c r="BC75" s="160"/>
      <c r="BD75" s="160"/>
      <c r="BE75" s="160">
        <f t="shared" si="1"/>
        <v>7</v>
      </c>
      <c r="BF75" s="160"/>
      <c r="BG75" s="160"/>
      <c r="BH75" s="160"/>
      <c r="BI75" s="160"/>
      <c r="BJ75" s="160"/>
      <c r="BK75" s="160"/>
      <c r="BL75" s="160"/>
    </row>
    <row r="76" spans="1:64" ht="12.75" customHeight="1" x14ac:dyDescent="0.2">
      <c r="A76" s="141"/>
      <c r="B76" s="141"/>
      <c r="C76" s="141"/>
      <c r="D76" s="141"/>
      <c r="E76" s="141"/>
      <c r="F76" s="141"/>
      <c r="G76" s="162" t="s">
        <v>171</v>
      </c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2"/>
      <c r="Z76" s="145" t="s">
        <v>63</v>
      </c>
      <c r="AA76" s="145"/>
      <c r="AB76" s="145"/>
      <c r="AC76" s="145"/>
      <c r="AD76" s="145"/>
      <c r="AE76" s="162" t="s">
        <v>162</v>
      </c>
      <c r="AF76" s="221"/>
      <c r="AG76" s="221"/>
      <c r="AH76" s="221"/>
      <c r="AI76" s="221"/>
      <c r="AJ76" s="221"/>
      <c r="AK76" s="221"/>
      <c r="AL76" s="221"/>
      <c r="AM76" s="221"/>
      <c r="AN76" s="222"/>
      <c r="AO76" s="160">
        <v>7</v>
      </c>
      <c r="AP76" s="160"/>
      <c r="AQ76" s="160"/>
      <c r="AR76" s="160"/>
      <c r="AS76" s="160"/>
      <c r="AT76" s="160"/>
      <c r="AU76" s="160"/>
      <c r="AV76" s="160"/>
      <c r="AW76" s="160">
        <v>0</v>
      </c>
      <c r="AX76" s="160"/>
      <c r="AY76" s="160"/>
      <c r="AZ76" s="160"/>
      <c r="BA76" s="160"/>
      <c r="BB76" s="160"/>
      <c r="BC76" s="160"/>
      <c r="BD76" s="160"/>
      <c r="BE76" s="160">
        <f t="shared" si="1"/>
        <v>7</v>
      </c>
      <c r="BF76" s="160"/>
      <c r="BG76" s="160"/>
      <c r="BH76" s="160"/>
      <c r="BI76" s="160"/>
      <c r="BJ76" s="160"/>
      <c r="BK76" s="160"/>
      <c r="BL76" s="160"/>
    </row>
    <row r="77" spans="1:64" ht="12.75" customHeight="1" x14ac:dyDescent="0.2">
      <c r="A77" s="141"/>
      <c r="B77" s="141"/>
      <c r="C77" s="141"/>
      <c r="D77" s="141"/>
      <c r="E77" s="141"/>
      <c r="F77" s="141"/>
      <c r="G77" s="162" t="s">
        <v>172</v>
      </c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2"/>
      <c r="Z77" s="145" t="s">
        <v>63</v>
      </c>
      <c r="AA77" s="145"/>
      <c r="AB77" s="145"/>
      <c r="AC77" s="145"/>
      <c r="AD77" s="145"/>
      <c r="AE77" s="162" t="s">
        <v>162</v>
      </c>
      <c r="AF77" s="221"/>
      <c r="AG77" s="221"/>
      <c r="AH77" s="221"/>
      <c r="AI77" s="221"/>
      <c r="AJ77" s="221"/>
      <c r="AK77" s="221"/>
      <c r="AL77" s="221"/>
      <c r="AM77" s="221"/>
      <c r="AN77" s="222"/>
      <c r="AO77" s="160">
        <v>0</v>
      </c>
      <c r="AP77" s="160"/>
      <c r="AQ77" s="160"/>
      <c r="AR77" s="160"/>
      <c r="AS77" s="160"/>
      <c r="AT77" s="160"/>
      <c r="AU77" s="160"/>
      <c r="AV77" s="160"/>
      <c r="AW77" s="160">
        <v>0</v>
      </c>
      <c r="AX77" s="160"/>
      <c r="AY77" s="160"/>
      <c r="AZ77" s="160"/>
      <c r="BA77" s="160"/>
      <c r="BB77" s="160"/>
      <c r="BC77" s="160"/>
      <c r="BD77" s="160"/>
      <c r="BE77" s="160">
        <f t="shared" si="1"/>
        <v>0</v>
      </c>
      <c r="BF77" s="160"/>
      <c r="BG77" s="160"/>
      <c r="BH77" s="160"/>
      <c r="BI77" s="160"/>
      <c r="BJ77" s="160"/>
      <c r="BK77" s="160"/>
      <c r="BL77" s="160"/>
    </row>
    <row r="78" spans="1:64" ht="12.75" customHeight="1" x14ac:dyDescent="0.2">
      <c r="A78" s="141"/>
      <c r="B78" s="141"/>
      <c r="C78" s="141"/>
      <c r="D78" s="141"/>
      <c r="E78" s="141"/>
      <c r="F78" s="141"/>
      <c r="G78" s="162" t="s">
        <v>173</v>
      </c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2"/>
      <c r="Z78" s="145" t="s">
        <v>63</v>
      </c>
      <c r="AA78" s="145"/>
      <c r="AB78" s="145"/>
      <c r="AC78" s="145"/>
      <c r="AD78" s="145"/>
      <c r="AE78" s="162" t="s">
        <v>162</v>
      </c>
      <c r="AF78" s="221"/>
      <c r="AG78" s="221"/>
      <c r="AH78" s="221"/>
      <c r="AI78" s="221"/>
      <c r="AJ78" s="221"/>
      <c r="AK78" s="221"/>
      <c r="AL78" s="221"/>
      <c r="AM78" s="221"/>
      <c r="AN78" s="222"/>
      <c r="AO78" s="160">
        <v>2</v>
      </c>
      <c r="AP78" s="160"/>
      <c r="AQ78" s="160"/>
      <c r="AR78" s="160"/>
      <c r="AS78" s="160"/>
      <c r="AT78" s="160"/>
      <c r="AU78" s="160"/>
      <c r="AV78" s="160"/>
      <c r="AW78" s="160">
        <v>0</v>
      </c>
      <c r="AX78" s="160"/>
      <c r="AY78" s="160"/>
      <c r="AZ78" s="160"/>
      <c r="BA78" s="160"/>
      <c r="BB78" s="160"/>
      <c r="BC78" s="160"/>
      <c r="BD78" s="160"/>
      <c r="BE78" s="160">
        <f t="shared" si="1"/>
        <v>2</v>
      </c>
      <c r="BF78" s="160"/>
      <c r="BG78" s="160"/>
      <c r="BH78" s="160"/>
      <c r="BI78" s="160"/>
      <c r="BJ78" s="160"/>
      <c r="BK78" s="160"/>
      <c r="BL78" s="160"/>
    </row>
    <row r="79" spans="1:64" ht="12.75" customHeight="1" x14ac:dyDescent="0.2">
      <c r="A79" s="141"/>
      <c r="B79" s="141"/>
      <c r="C79" s="141"/>
      <c r="D79" s="141"/>
      <c r="E79" s="141"/>
      <c r="F79" s="141"/>
      <c r="G79" s="162" t="s">
        <v>174</v>
      </c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2"/>
      <c r="Z79" s="145" t="s">
        <v>63</v>
      </c>
      <c r="AA79" s="145"/>
      <c r="AB79" s="145"/>
      <c r="AC79" s="145"/>
      <c r="AD79" s="145"/>
      <c r="AE79" s="162" t="s">
        <v>162</v>
      </c>
      <c r="AF79" s="221"/>
      <c r="AG79" s="221"/>
      <c r="AH79" s="221"/>
      <c r="AI79" s="221"/>
      <c r="AJ79" s="221"/>
      <c r="AK79" s="221"/>
      <c r="AL79" s="221"/>
      <c r="AM79" s="221"/>
      <c r="AN79" s="222"/>
      <c r="AO79" s="160">
        <v>21</v>
      </c>
      <c r="AP79" s="160"/>
      <c r="AQ79" s="160"/>
      <c r="AR79" s="160"/>
      <c r="AS79" s="160"/>
      <c r="AT79" s="160"/>
      <c r="AU79" s="160"/>
      <c r="AV79" s="160"/>
      <c r="AW79" s="160">
        <v>0</v>
      </c>
      <c r="AX79" s="160"/>
      <c r="AY79" s="160"/>
      <c r="AZ79" s="160"/>
      <c r="BA79" s="160"/>
      <c r="BB79" s="160"/>
      <c r="BC79" s="160"/>
      <c r="BD79" s="160"/>
      <c r="BE79" s="160">
        <f t="shared" si="1"/>
        <v>21</v>
      </c>
      <c r="BF79" s="160"/>
      <c r="BG79" s="160"/>
      <c r="BH79" s="160"/>
      <c r="BI79" s="160"/>
      <c r="BJ79" s="160"/>
      <c r="BK79" s="160"/>
      <c r="BL79" s="160"/>
    </row>
    <row r="80" spans="1:64" ht="12.75" customHeight="1" x14ac:dyDescent="0.2">
      <c r="A80" s="141"/>
      <c r="B80" s="141"/>
      <c r="C80" s="141"/>
      <c r="D80" s="141"/>
      <c r="E80" s="141"/>
      <c r="F80" s="141"/>
      <c r="G80" s="162" t="s">
        <v>175</v>
      </c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2"/>
      <c r="Z80" s="145" t="s">
        <v>109</v>
      </c>
      <c r="AA80" s="145"/>
      <c r="AB80" s="145"/>
      <c r="AC80" s="145"/>
      <c r="AD80" s="145"/>
      <c r="AE80" s="162" t="s">
        <v>162</v>
      </c>
      <c r="AF80" s="221"/>
      <c r="AG80" s="221"/>
      <c r="AH80" s="221"/>
      <c r="AI80" s="221"/>
      <c r="AJ80" s="221"/>
      <c r="AK80" s="221"/>
      <c r="AL80" s="221"/>
      <c r="AM80" s="221"/>
      <c r="AN80" s="222"/>
      <c r="AO80" s="160">
        <v>414</v>
      </c>
      <c r="AP80" s="160"/>
      <c r="AQ80" s="160"/>
      <c r="AR80" s="160"/>
      <c r="AS80" s="160"/>
      <c r="AT80" s="160"/>
      <c r="AU80" s="160"/>
      <c r="AV80" s="160"/>
      <c r="AW80" s="160">
        <v>0</v>
      </c>
      <c r="AX80" s="160"/>
      <c r="AY80" s="160"/>
      <c r="AZ80" s="160"/>
      <c r="BA80" s="160"/>
      <c r="BB80" s="160"/>
      <c r="BC80" s="160"/>
      <c r="BD80" s="160"/>
      <c r="BE80" s="160">
        <f t="shared" si="1"/>
        <v>414</v>
      </c>
      <c r="BF80" s="160"/>
      <c r="BG80" s="160"/>
      <c r="BH80" s="160"/>
      <c r="BI80" s="160"/>
      <c r="BJ80" s="160"/>
      <c r="BK80" s="160"/>
      <c r="BL80" s="160"/>
    </row>
    <row r="81" spans="1:64" s="61" customFormat="1" ht="12.75" customHeight="1" x14ac:dyDescent="0.2">
      <c r="A81" s="204">
        <v>3</v>
      </c>
      <c r="B81" s="204"/>
      <c r="C81" s="204"/>
      <c r="D81" s="204"/>
      <c r="E81" s="204"/>
      <c r="F81" s="204"/>
      <c r="G81" s="209" t="s">
        <v>74</v>
      </c>
      <c r="H81" s="223"/>
      <c r="I81" s="223"/>
      <c r="J81" s="223"/>
      <c r="K81" s="223"/>
      <c r="L81" s="223"/>
      <c r="M81" s="223"/>
      <c r="N81" s="223"/>
      <c r="O81" s="223"/>
      <c r="P81" s="223"/>
      <c r="Q81" s="223"/>
      <c r="R81" s="223"/>
      <c r="S81" s="223"/>
      <c r="T81" s="223"/>
      <c r="U81" s="223"/>
      <c r="V81" s="223"/>
      <c r="W81" s="223"/>
      <c r="X81" s="223"/>
      <c r="Y81" s="224"/>
      <c r="Z81" s="212"/>
      <c r="AA81" s="212"/>
      <c r="AB81" s="212"/>
      <c r="AC81" s="212"/>
      <c r="AD81" s="212"/>
      <c r="AE81" s="209"/>
      <c r="AF81" s="223"/>
      <c r="AG81" s="223"/>
      <c r="AH81" s="223"/>
      <c r="AI81" s="223"/>
      <c r="AJ81" s="223"/>
      <c r="AK81" s="223"/>
      <c r="AL81" s="223"/>
      <c r="AM81" s="223"/>
      <c r="AN81" s="224"/>
      <c r="AO81" s="161"/>
      <c r="AP81" s="161"/>
      <c r="AQ81" s="161"/>
      <c r="AR81" s="161"/>
      <c r="AS81" s="161"/>
      <c r="AT81" s="161"/>
      <c r="AU81" s="161"/>
      <c r="AV81" s="161"/>
      <c r="AW81" s="161"/>
      <c r="AX81" s="161"/>
      <c r="AY81" s="161"/>
      <c r="AZ81" s="161"/>
      <c r="BA81" s="161"/>
      <c r="BB81" s="161"/>
      <c r="BC81" s="161"/>
      <c r="BD81" s="161"/>
      <c r="BE81" s="161"/>
      <c r="BF81" s="161"/>
      <c r="BG81" s="161"/>
      <c r="BH81" s="161"/>
      <c r="BI81" s="161"/>
      <c r="BJ81" s="161"/>
      <c r="BK81" s="161"/>
      <c r="BL81" s="161"/>
    </row>
    <row r="82" spans="1:64" ht="12.75" customHeight="1" x14ac:dyDescent="0.2">
      <c r="A82" s="141"/>
      <c r="B82" s="141"/>
      <c r="C82" s="141"/>
      <c r="D82" s="141"/>
      <c r="E82" s="141"/>
      <c r="F82" s="141"/>
      <c r="G82" s="162" t="s">
        <v>176</v>
      </c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2"/>
      <c r="Z82" s="145" t="s">
        <v>67</v>
      </c>
      <c r="AA82" s="145"/>
      <c r="AB82" s="145"/>
      <c r="AC82" s="145"/>
      <c r="AD82" s="145"/>
      <c r="AE82" s="162" t="s">
        <v>76</v>
      </c>
      <c r="AF82" s="221"/>
      <c r="AG82" s="221"/>
      <c r="AH82" s="221"/>
      <c r="AI82" s="221"/>
      <c r="AJ82" s="221"/>
      <c r="AK82" s="221"/>
      <c r="AL82" s="221"/>
      <c r="AM82" s="221"/>
      <c r="AN82" s="222"/>
      <c r="AO82" s="160">
        <f>SUM(AO55/AO65)</f>
        <v>4061.9436052366568</v>
      </c>
      <c r="AP82" s="160"/>
      <c r="AQ82" s="160"/>
      <c r="AR82" s="160"/>
      <c r="AS82" s="160"/>
      <c r="AT82" s="160"/>
      <c r="AU82" s="160"/>
      <c r="AV82" s="160"/>
      <c r="AW82" s="160">
        <v>0</v>
      </c>
      <c r="AX82" s="160"/>
      <c r="AY82" s="160"/>
      <c r="AZ82" s="160"/>
      <c r="BA82" s="160"/>
      <c r="BB82" s="160"/>
      <c r="BC82" s="160"/>
      <c r="BD82" s="160"/>
      <c r="BE82" s="160">
        <f t="shared" ref="BE82:BE89" si="2">AO82+AW82</f>
        <v>4061.9436052366568</v>
      </c>
      <c r="BF82" s="160"/>
      <c r="BG82" s="160"/>
      <c r="BH82" s="160"/>
      <c r="BI82" s="160"/>
      <c r="BJ82" s="160"/>
      <c r="BK82" s="160"/>
      <c r="BL82" s="160"/>
    </row>
    <row r="83" spans="1:64" ht="12.75" customHeight="1" x14ac:dyDescent="0.2">
      <c r="A83" s="141"/>
      <c r="B83" s="141"/>
      <c r="C83" s="141"/>
      <c r="D83" s="141"/>
      <c r="E83" s="141"/>
      <c r="F83" s="141"/>
      <c r="G83" s="162" t="s">
        <v>368</v>
      </c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2"/>
      <c r="Z83" s="145" t="s">
        <v>67</v>
      </c>
      <c r="AA83" s="145"/>
      <c r="AB83" s="145"/>
      <c r="AC83" s="145"/>
      <c r="AD83" s="145"/>
      <c r="AE83" s="162" t="s">
        <v>76</v>
      </c>
      <c r="AF83" s="221"/>
      <c r="AG83" s="221"/>
      <c r="AH83" s="221"/>
      <c r="AI83" s="221"/>
      <c r="AJ83" s="221"/>
      <c r="AK83" s="221"/>
      <c r="AL83" s="221"/>
      <c r="AM83" s="221"/>
      <c r="AN83" s="222"/>
      <c r="AO83" s="160">
        <v>2250317</v>
      </c>
      <c r="AP83" s="160"/>
      <c r="AQ83" s="160"/>
      <c r="AR83" s="160"/>
      <c r="AS83" s="160"/>
      <c r="AT83" s="160"/>
      <c r="AU83" s="160"/>
      <c r="AV83" s="160"/>
      <c r="AW83" s="160">
        <v>0</v>
      </c>
      <c r="AX83" s="160"/>
      <c r="AY83" s="160"/>
      <c r="AZ83" s="160"/>
      <c r="BA83" s="160"/>
      <c r="BB83" s="160"/>
      <c r="BC83" s="160"/>
      <c r="BD83" s="160"/>
      <c r="BE83" s="160">
        <f t="shared" si="2"/>
        <v>2250317</v>
      </c>
      <c r="BF83" s="160"/>
      <c r="BG83" s="160"/>
      <c r="BH83" s="160"/>
      <c r="BI83" s="160"/>
      <c r="BJ83" s="160"/>
      <c r="BK83" s="160"/>
      <c r="BL83" s="160"/>
    </row>
    <row r="84" spans="1:64" ht="12.75" customHeight="1" x14ac:dyDescent="0.2">
      <c r="A84" s="141"/>
      <c r="B84" s="141"/>
      <c r="C84" s="141"/>
      <c r="D84" s="141"/>
      <c r="E84" s="141"/>
      <c r="F84" s="141"/>
      <c r="G84" s="162" t="s">
        <v>369</v>
      </c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2"/>
      <c r="Z84" s="145" t="s">
        <v>67</v>
      </c>
      <c r="AA84" s="145"/>
      <c r="AB84" s="145"/>
      <c r="AC84" s="145"/>
      <c r="AD84" s="145"/>
      <c r="AE84" s="162" t="s">
        <v>76</v>
      </c>
      <c r="AF84" s="221"/>
      <c r="AG84" s="221"/>
      <c r="AH84" s="221"/>
      <c r="AI84" s="221"/>
      <c r="AJ84" s="221"/>
      <c r="AK84" s="221"/>
      <c r="AL84" s="221"/>
      <c r="AM84" s="221"/>
      <c r="AN84" s="222"/>
      <c r="AO84" s="160">
        <v>816451</v>
      </c>
      <c r="AP84" s="160"/>
      <c r="AQ84" s="160"/>
      <c r="AR84" s="160"/>
      <c r="AS84" s="160"/>
      <c r="AT84" s="160"/>
      <c r="AU84" s="160"/>
      <c r="AV84" s="160"/>
      <c r="AW84" s="160">
        <v>0</v>
      </c>
      <c r="AX84" s="160"/>
      <c r="AY84" s="160"/>
      <c r="AZ84" s="160"/>
      <c r="BA84" s="160"/>
      <c r="BB84" s="160"/>
      <c r="BC84" s="160"/>
      <c r="BD84" s="160"/>
      <c r="BE84" s="160">
        <f t="shared" si="2"/>
        <v>816451</v>
      </c>
      <c r="BF84" s="160"/>
      <c r="BG84" s="160"/>
      <c r="BH84" s="160"/>
      <c r="BI84" s="160"/>
      <c r="BJ84" s="160"/>
      <c r="BK84" s="160"/>
      <c r="BL84" s="160"/>
    </row>
    <row r="85" spans="1:64" ht="12.75" customHeight="1" x14ac:dyDescent="0.2">
      <c r="A85" s="141"/>
      <c r="B85" s="141"/>
      <c r="C85" s="141"/>
      <c r="D85" s="141"/>
      <c r="E85" s="141"/>
      <c r="F85" s="141"/>
      <c r="G85" s="162" t="s">
        <v>370</v>
      </c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2"/>
      <c r="Z85" s="145" t="s">
        <v>67</v>
      </c>
      <c r="AA85" s="145"/>
      <c r="AB85" s="145"/>
      <c r="AC85" s="145"/>
      <c r="AD85" s="145"/>
      <c r="AE85" s="162" t="s">
        <v>76</v>
      </c>
      <c r="AF85" s="221"/>
      <c r="AG85" s="221"/>
      <c r="AH85" s="221"/>
      <c r="AI85" s="221"/>
      <c r="AJ85" s="221"/>
      <c r="AK85" s="221"/>
      <c r="AL85" s="221"/>
      <c r="AM85" s="221"/>
      <c r="AN85" s="222"/>
      <c r="AO85" s="160">
        <v>414318</v>
      </c>
      <c r="AP85" s="160"/>
      <c r="AQ85" s="160"/>
      <c r="AR85" s="160"/>
      <c r="AS85" s="160"/>
      <c r="AT85" s="160"/>
      <c r="AU85" s="160"/>
      <c r="AV85" s="160"/>
      <c r="AW85" s="160">
        <v>0</v>
      </c>
      <c r="AX85" s="160"/>
      <c r="AY85" s="160"/>
      <c r="AZ85" s="160"/>
      <c r="BA85" s="160"/>
      <c r="BB85" s="160"/>
      <c r="BC85" s="160"/>
      <c r="BD85" s="160"/>
      <c r="BE85" s="160">
        <f t="shared" si="2"/>
        <v>414318</v>
      </c>
      <c r="BF85" s="160"/>
      <c r="BG85" s="160"/>
      <c r="BH85" s="160"/>
      <c r="BI85" s="160"/>
      <c r="BJ85" s="160"/>
      <c r="BK85" s="160"/>
      <c r="BL85" s="160"/>
    </row>
    <row r="86" spans="1:64" ht="12.75" customHeight="1" x14ac:dyDescent="0.2">
      <c r="A86" s="141"/>
      <c r="B86" s="141"/>
      <c r="C86" s="141"/>
      <c r="D86" s="141"/>
      <c r="E86" s="141"/>
      <c r="F86" s="141"/>
      <c r="G86" s="162" t="s">
        <v>372</v>
      </c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2"/>
      <c r="Z86" s="145" t="s">
        <v>67</v>
      </c>
      <c r="AA86" s="145"/>
      <c r="AB86" s="145"/>
      <c r="AC86" s="145"/>
      <c r="AD86" s="145"/>
      <c r="AE86" s="162" t="s">
        <v>76</v>
      </c>
      <c r="AF86" s="221"/>
      <c r="AG86" s="221"/>
      <c r="AH86" s="221"/>
      <c r="AI86" s="221"/>
      <c r="AJ86" s="221"/>
      <c r="AK86" s="221"/>
      <c r="AL86" s="221"/>
      <c r="AM86" s="221"/>
      <c r="AN86" s="222"/>
      <c r="AO86" s="160">
        <f>SUM($AO$82*AO69)</f>
        <v>0</v>
      </c>
      <c r="AP86" s="160"/>
      <c r="AQ86" s="160"/>
      <c r="AR86" s="160"/>
      <c r="AS86" s="160"/>
      <c r="AT86" s="160"/>
      <c r="AU86" s="160"/>
      <c r="AV86" s="160"/>
      <c r="AW86" s="160">
        <v>0</v>
      </c>
      <c r="AX86" s="160"/>
      <c r="AY86" s="160"/>
      <c r="AZ86" s="160"/>
      <c r="BA86" s="160"/>
      <c r="BB86" s="160"/>
      <c r="BC86" s="160"/>
      <c r="BD86" s="160"/>
      <c r="BE86" s="160">
        <f t="shared" si="2"/>
        <v>0</v>
      </c>
      <c r="BF86" s="160"/>
      <c r="BG86" s="160"/>
      <c r="BH86" s="160"/>
      <c r="BI86" s="160"/>
      <c r="BJ86" s="160"/>
      <c r="BK86" s="160"/>
      <c r="BL86" s="160"/>
    </row>
    <row r="87" spans="1:64" ht="12.75" customHeight="1" x14ac:dyDescent="0.2">
      <c r="A87" s="141"/>
      <c r="B87" s="141"/>
      <c r="C87" s="141"/>
      <c r="D87" s="141"/>
      <c r="E87" s="141"/>
      <c r="F87" s="141"/>
      <c r="G87" s="162" t="s">
        <v>371</v>
      </c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2"/>
      <c r="Z87" s="145" t="s">
        <v>67</v>
      </c>
      <c r="AA87" s="145"/>
      <c r="AB87" s="145"/>
      <c r="AC87" s="145"/>
      <c r="AD87" s="145"/>
      <c r="AE87" s="162" t="s">
        <v>76</v>
      </c>
      <c r="AF87" s="221"/>
      <c r="AG87" s="221"/>
      <c r="AH87" s="221"/>
      <c r="AI87" s="221"/>
      <c r="AJ87" s="221"/>
      <c r="AK87" s="221"/>
      <c r="AL87" s="221"/>
      <c r="AM87" s="221"/>
      <c r="AN87" s="222"/>
      <c r="AO87" s="160">
        <v>406194</v>
      </c>
      <c r="AP87" s="160"/>
      <c r="AQ87" s="160"/>
      <c r="AR87" s="160"/>
      <c r="AS87" s="160"/>
      <c r="AT87" s="160"/>
      <c r="AU87" s="160"/>
      <c r="AV87" s="160"/>
      <c r="AW87" s="160">
        <v>0</v>
      </c>
      <c r="AX87" s="160"/>
      <c r="AY87" s="160"/>
      <c r="AZ87" s="160"/>
      <c r="BA87" s="160"/>
      <c r="BB87" s="160"/>
      <c r="BC87" s="160"/>
      <c r="BD87" s="160"/>
      <c r="BE87" s="160">
        <f t="shared" si="2"/>
        <v>406194</v>
      </c>
      <c r="BF87" s="160"/>
      <c r="BG87" s="160"/>
      <c r="BH87" s="160"/>
      <c r="BI87" s="160"/>
      <c r="BJ87" s="160"/>
      <c r="BK87" s="160"/>
      <c r="BL87" s="160"/>
    </row>
    <row r="88" spans="1:64" ht="12.75" customHeight="1" x14ac:dyDescent="0.2">
      <c r="A88" s="141"/>
      <c r="B88" s="141"/>
      <c r="C88" s="141"/>
      <c r="D88" s="141"/>
      <c r="E88" s="141"/>
      <c r="F88" s="141"/>
      <c r="G88" s="162" t="s">
        <v>373</v>
      </c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2"/>
      <c r="Z88" s="145" t="s">
        <v>67</v>
      </c>
      <c r="AA88" s="145"/>
      <c r="AB88" s="145"/>
      <c r="AC88" s="145"/>
      <c r="AD88" s="145"/>
      <c r="AE88" s="162" t="s">
        <v>76</v>
      </c>
      <c r="AF88" s="221"/>
      <c r="AG88" s="221"/>
      <c r="AH88" s="221"/>
      <c r="AI88" s="221"/>
      <c r="AJ88" s="221"/>
      <c r="AK88" s="221"/>
      <c r="AL88" s="221"/>
      <c r="AM88" s="221"/>
      <c r="AN88" s="222"/>
      <c r="AO88" s="160">
        <v>146230</v>
      </c>
      <c r="AP88" s="160"/>
      <c r="AQ88" s="160"/>
      <c r="AR88" s="160"/>
      <c r="AS88" s="160"/>
      <c r="AT88" s="160"/>
      <c r="AU88" s="160"/>
      <c r="AV88" s="160"/>
      <c r="AW88" s="160">
        <v>0</v>
      </c>
      <c r="AX88" s="160"/>
      <c r="AY88" s="160"/>
      <c r="AZ88" s="160"/>
      <c r="BA88" s="160"/>
      <c r="BB88" s="160"/>
      <c r="BC88" s="160"/>
      <c r="BD88" s="160"/>
      <c r="BE88" s="160">
        <f t="shared" si="2"/>
        <v>146230</v>
      </c>
      <c r="BF88" s="160"/>
      <c r="BG88" s="160"/>
      <c r="BH88" s="160"/>
      <c r="BI88" s="160"/>
      <c r="BJ88" s="160"/>
      <c r="BK88" s="160"/>
      <c r="BL88" s="160"/>
    </row>
    <row r="89" spans="1:64" ht="12.75" customHeight="1" x14ac:dyDescent="0.2">
      <c r="A89" s="141"/>
      <c r="B89" s="141"/>
      <c r="C89" s="141"/>
      <c r="D89" s="141"/>
      <c r="E89" s="141"/>
      <c r="F89" s="141"/>
      <c r="G89" s="162" t="s">
        <v>177</v>
      </c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2"/>
      <c r="Z89" s="145" t="s">
        <v>67</v>
      </c>
      <c r="AA89" s="145"/>
      <c r="AB89" s="145"/>
      <c r="AC89" s="145"/>
      <c r="AD89" s="145"/>
      <c r="AE89" s="162" t="s">
        <v>76</v>
      </c>
      <c r="AF89" s="221"/>
      <c r="AG89" s="221"/>
      <c r="AH89" s="221"/>
      <c r="AI89" s="221"/>
      <c r="AJ89" s="221"/>
      <c r="AK89" s="221"/>
      <c r="AL89" s="221"/>
      <c r="AM89" s="221"/>
      <c r="AN89" s="222"/>
      <c r="AO89" s="160">
        <v>605.24</v>
      </c>
      <c r="AP89" s="160"/>
      <c r="AQ89" s="160"/>
      <c r="AR89" s="160"/>
      <c r="AS89" s="160"/>
      <c r="AT89" s="160"/>
      <c r="AU89" s="160"/>
      <c r="AV89" s="160"/>
      <c r="AW89" s="160">
        <v>0</v>
      </c>
      <c r="AX89" s="160"/>
      <c r="AY89" s="160"/>
      <c r="AZ89" s="160"/>
      <c r="BA89" s="160"/>
      <c r="BB89" s="160"/>
      <c r="BC89" s="160"/>
      <c r="BD89" s="160"/>
      <c r="BE89" s="160">
        <f t="shared" si="2"/>
        <v>605.24</v>
      </c>
      <c r="BF89" s="160"/>
      <c r="BG89" s="160"/>
      <c r="BH89" s="160"/>
      <c r="BI89" s="160"/>
      <c r="BJ89" s="160"/>
      <c r="BK89" s="160"/>
      <c r="BL89" s="160"/>
    </row>
    <row r="90" spans="1:64" s="61" customFormat="1" ht="12.75" customHeight="1" x14ac:dyDescent="0.2">
      <c r="A90" s="204">
        <v>4</v>
      </c>
      <c r="B90" s="204"/>
      <c r="C90" s="204"/>
      <c r="D90" s="204"/>
      <c r="E90" s="204"/>
      <c r="F90" s="204"/>
      <c r="G90" s="209" t="s">
        <v>79</v>
      </c>
      <c r="H90" s="223"/>
      <c r="I90" s="223"/>
      <c r="J90" s="223"/>
      <c r="K90" s="223"/>
      <c r="L90" s="223"/>
      <c r="M90" s="223"/>
      <c r="N90" s="223"/>
      <c r="O90" s="223"/>
      <c r="P90" s="223"/>
      <c r="Q90" s="223"/>
      <c r="R90" s="223"/>
      <c r="S90" s="223"/>
      <c r="T90" s="223"/>
      <c r="U90" s="223"/>
      <c r="V90" s="223"/>
      <c r="W90" s="223"/>
      <c r="X90" s="223"/>
      <c r="Y90" s="224"/>
      <c r="Z90" s="212"/>
      <c r="AA90" s="212"/>
      <c r="AB90" s="212"/>
      <c r="AC90" s="212"/>
      <c r="AD90" s="212"/>
      <c r="AE90" s="209"/>
      <c r="AF90" s="223"/>
      <c r="AG90" s="223"/>
      <c r="AH90" s="223"/>
      <c r="AI90" s="223"/>
      <c r="AJ90" s="223"/>
      <c r="AK90" s="223"/>
      <c r="AL90" s="223"/>
      <c r="AM90" s="223"/>
      <c r="AN90" s="224"/>
      <c r="AO90" s="161"/>
      <c r="AP90" s="161"/>
      <c r="AQ90" s="161"/>
      <c r="AR90" s="161"/>
      <c r="AS90" s="161"/>
      <c r="AT90" s="161"/>
      <c r="AU90" s="161"/>
      <c r="AV90" s="161"/>
      <c r="AW90" s="161"/>
      <c r="AX90" s="161"/>
      <c r="AY90" s="161"/>
      <c r="AZ90" s="161"/>
      <c r="BA90" s="161"/>
      <c r="BB90" s="161"/>
      <c r="BC90" s="161"/>
      <c r="BD90" s="161"/>
      <c r="BE90" s="161"/>
      <c r="BF90" s="161"/>
      <c r="BG90" s="161"/>
      <c r="BH90" s="161"/>
      <c r="BI90" s="161"/>
      <c r="BJ90" s="161"/>
      <c r="BK90" s="161"/>
      <c r="BL90" s="161"/>
    </row>
    <row r="91" spans="1:64" ht="30" customHeight="1" x14ac:dyDescent="0.2">
      <c r="A91" s="141"/>
      <c r="B91" s="141"/>
      <c r="C91" s="141"/>
      <c r="D91" s="141"/>
      <c r="E91" s="141"/>
      <c r="F91" s="141"/>
      <c r="G91" s="162" t="s">
        <v>178</v>
      </c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2"/>
      <c r="Z91" s="145" t="s">
        <v>81</v>
      </c>
      <c r="AA91" s="145"/>
      <c r="AB91" s="145"/>
      <c r="AC91" s="145"/>
      <c r="AD91" s="145"/>
      <c r="AE91" s="162" t="s">
        <v>76</v>
      </c>
      <c r="AF91" s="221"/>
      <c r="AG91" s="221"/>
      <c r="AH91" s="221"/>
      <c r="AI91" s="221"/>
      <c r="AJ91" s="221"/>
      <c r="AK91" s="221"/>
      <c r="AL91" s="221"/>
      <c r="AM91" s="221"/>
      <c r="AN91" s="222"/>
      <c r="AO91" s="160">
        <v>21.3</v>
      </c>
      <c r="AP91" s="160"/>
      <c r="AQ91" s="160"/>
      <c r="AR91" s="160"/>
      <c r="AS91" s="160"/>
      <c r="AT91" s="160"/>
      <c r="AU91" s="160"/>
      <c r="AV91" s="160"/>
      <c r="AW91" s="160">
        <v>0</v>
      </c>
      <c r="AX91" s="160"/>
      <c r="AY91" s="160"/>
      <c r="AZ91" s="160"/>
      <c r="BA91" s="160"/>
      <c r="BB91" s="160"/>
      <c r="BC91" s="160"/>
      <c r="BD91" s="160"/>
      <c r="BE91" s="160">
        <f t="shared" ref="BE91:BE105" si="3">AO91+AW91</f>
        <v>21.3</v>
      </c>
      <c r="BF91" s="160"/>
      <c r="BG91" s="160"/>
      <c r="BH91" s="160"/>
      <c r="BI91" s="160"/>
      <c r="BJ91" s="160"/>
      <c r="BK91" s="160"/>
      <c r="BL91" s="160"/>
    </row>
    <row r="92" spans="1:64" ht="25.5" customHeight="1" x14ac:dyDescent="0.2">
      <c r="A92" s="141"/>
      <c r="B92" s="141"/>
      <c r="C92" s="141"/>
      <c r="D92" s="141"/>
      <c r="E92" s="141"/>
      <c r="F92" s="141"/>
      <c r="G92" s="162" t="s">
        <v>179</v>
      </c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2"/>
      <c r="Z92" s="145" t="s">
        <v>81</v>
      </c>
      <c r="AA92" s="145"/>
      <c r="AB92" s="145"/>
      <c r="AC92" s="145"/>
      <c r="AD92" s="145"/>
      <c r="AE92" s="162" t="s">
        <v>76</v>
      </c>
      <c r="AF92" s="221"/>
      <c r="AG92" s="221"/>
      <c r="AH92" s="221"/>
      <c r="AI92" s="221"/>
      <c r="AJ92" s="221"/>
      <c r="AK92" s="221"/>
      <c r="AL92" s="221"/>
      <c r="AM92" s="221"/>
      <c r="AN92" s="222"/>
      <c r="AO92" s="160">
        <v>5.2</v>
      </c>
      <c r="AP92" s="160"/>
      <c r="AQ92" s="160"/>
      <c r="AR92" s="160"/>
      <c r="AS92" s="160"/>
      <c r="AT92" s="160"/>
      <c r="AU92" s="160"/>
      <c r="AV92" s="160"/>
      <c r="AW92" s="160">
        <v>0</v>
      </c>
      <c r="AX92" s="160"/>
      <c r="AY92" s="160"/>
      <c r="AZ92" s="160"/>
      <c r="BA92" s="160"/>
      <c r="BB92" s="160"/>
      <c r="BC92" s="160"/>
      <c r="BD92" s="160"/>
      <c r="BE92" s="160">
        <f t="shared" si="3"/>
        <v>5.2</v>
      </c>
      <c r="BF92" s="160"/>
      <c r="BG92" s="160"/>
      <c r="BH92" s="160"/>
      <c r="BI92" s="160"/>
      <c r="BJ92" s="160"/>
      <c r="BK92" s="160"/>
      <c r="BL92" s="160"/>
    </row>
    <row r="93" spans="1:64" ht="25.5" customHeight="1" x14ac:dyDescent="0.2">
      <c r="A93" s="141"/>
      <c r="B93" s="141"/>
      <c r="C93" s="141"/>
      <c r="D93" s="141"/>
      <c r="E93" s="141"/>
      <c r="F93" s="141"/>
      <c r="G93" s="162" t="s">
        <v>180</v>
      </c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2"/>
      <c r="Z93" s="145" t="s">
        <v>81</v>
      </c>
      <c r="AA93" s="145"/>
      <c r="AB93" s="145"/>
      <c r="AC93" s="145"/>
      <c r="AD93" s="145"/>
      <c r="AE93" s="162" t="s">
        <v>76</v>
      </c>
      <c r="AF93" s="221"/>
      <c r="AG93" s="221"/>
      <c r="AH93" s="221"/>
      <c r="AI93" s="221"/>
      <c r="AJ93" s="221"/>
      <c r="AK93" s="221"/>
      <c r="AL93" s="221"/>
      <c r="AM93" s="221"/>
      <c r="AN93" s="222"/>
      <c r="AO93" s="160">
        <v>1</v>
      </c>
      <c r="AP93" s="160"/>
      <c r="AQ93" s="160"/>
      <c r="AR93" s="160"/>
      <c r="AS93" s="160"/>
      <c r="AT93" s="160"/>
      <c r="AU93" s="160"/>
      <c r="AV93" s="160"/>
      <c r="AW93" s="160">
        <v>0</v>
      </c>
      <c r="AX93" s="160"/>
      <c r="AY93" s="160"/>
      <c r="AZ93" s="160"/>
      <c r="BA93" s="160"/>
      <c r="BB93" s="160"/>
      <c r="BC93" s="160"/>
      <c r="BD93" s="160"/>
      <c r="BE93" s="160">
        <f t="shared" si="3"/>
        <v>1</v>
      </c>
      <c r="BF93" s="160"/>
      <c r="BG93" s="160"/>
      <c r="BH93" s="160"/>
      <c r="BI93" s="160"/>
      <c r="BJ93" s="160"/>
      <c r="BK93" s="160"/>
      <c r="BL93" s="160"/>
    </row>
    <row r="94" spans="1:64" ht="25.5" customHeight="1" x14ac:dyDescent="0.2">
      <c r="A94" s="141"/>
      <c r="B94" s="141"/>
      <c r="C94" s="141"/>
      <c r="D94" s="141"/>
      <c r="E94" s="141"/>
      <c r="F94" s="141"/>
      <c r="G94" s="162" t="s">
        <v>181</v>
      </c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2"/>
      <c r="Z94" s="145" t="s">
        <v>81</v>
      </c>
      <c r="AA94" s="145"/>
      <c r="AB94" s="145"/>
      <c r="AC94" s="145"/>
      <c r="AD94" s="145"/>
      <c r="AE94" s="162" t="s">
        <v>76</v>
      </c>
      <c r="AF94" s="221"/>
      <c r="AG94" s="221"/>
      <c r="AH94" s="221"/>
      <c r="AI94" s="221"/>
      <c r="AJ94" s="221"/>
      <c r="AK94" s="221"/>
      <c r="AL94" s="221"/>
      <c r="AM94" s="221"/>
      <c r="AN94" s="222"/>
      <c r="AO94" s="160">
        <v>0</v>
      </c>
      <c r="AP94" s="160"/>
      <c r="AQ94" s="160"/>
      <c r="AR94" s="160"/>
      <c r="AS94" s="160"/>
      <c r="AT94" s="160"/>
      <c r="AU94" s="160"/>
      <c r="AV94" s="160"/>
      <c r="AW94" s="160">
        <v>0</v>
      </c>
      <c r="AX94" s="160"/>
      <c r="AY94" s="160"/>
      <c r="AZ94" s="160"/>
      <c r="BA94" s="160"/>
      <c r="BB94" s="160"/>
      <c r="BC94" s="160"/>
      <c r="BD94" s="160"/>
      <c r="BE94" s="160">
        <f t="shared" si="3"/>
        <v>0</v>
      </c>
      <c r="BF94" s="160"/>
      <c r="BG94" s="160"/>
      <c r="BH94" s="160"/>
      <c r="BI94" s="160"/>
      <c r="BJ94" s="160"/>
      <c r="BK94" s="160"/>
      <c r="BL94" s="160"/>
    </row>
    <row r="95" spans="1:64" ht="25.5" customHeight="1" x14ac:dyDescent="0.2">
      <c r="A95" s="141"/>
      <c r="B95" s="141"/>
      <c r="C95" s="141"/>
      <c r="D95" s="141"/>
      <c r="E95" s="141"/>
      <c r="F95" s="141"/>
      <c r="G95" s="162" t="s">
        <v>182</v>
      </c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2"/>
      <c r="Z95" s="145" t="s">
        <v>81</v>
      </c>
      <c r="AA95" s="145"/>
      <c r="AB95" s="145"/>
      <c r="AC95" s="145"/>
      <c r="AD95" s="145"/>
      <c r="AE95" s="162" t="s">
        <v>76</v>
      </c>
      <c r="AF95" s="221"/>
      <c r="AG95" s="221"/>
      <c r="AH95" s="221"/>
      <c r="AI95" s="221"/>
      <c r="AJ95" s="221"/>
      <c r="AK95" s="221"/>
      <c r="AL95" s="221"/>
      <c r="AM95" s="221"/>
      <c r="AN95" s="222"/>
      <c r="AO95" s="160">
        <v>1</v>
      </c>
      <c r="AP95" s="160"/>
      <c r="AQ95" s="160"/>
      <c r="AR95" s="160"/>
      <c r="AS95" s="160"/>
      <c r="AT95" s="160"/>
      <c r="AU95" s="160"/>
      <c r="AV95" s="160"/>
      <c r="AW95" s="160">
        <v>0</v>
      </c>
      <c r="AX95" s="160"/>
      <c r="AY95" s="160"/>
      <c r="AZ95" s="160"/>
      <c r="BA95" s="160"/>
      <c r="BB95" s="160"/>
      <c r="BC95" s="160"/>
      <c r="BD95" s="160"/>
      <c r="BE95" s="160">
        <f t="shared" si="3"/>
        <v>1</v>
      </c>
      <c r="BF95" s="160"/>
      <c r="BG95" s="160"/>
      <c r="BH95" s="160"/>
      <c r="BI95" s="160"/>
      <c r="BJ95" s="160"/>
      <c r="BK95" s="160"/>
      <c r="BL95" s="160"/>
    </row>
    <row r="96" spans="1:64" ht="25.5" customHeight="1" x14ac:dyDescent="0.2">
      <c r="A96" s="141"/>
      <c r="B96" s="141"/>
      <c r="C96" s="141"/>
      <c r="D96" s="141"/>
      <c r="E96" s="141"/>
      <c r="F96" s="141"/>
      <c r="G96" s="162" t="s">
        <v>183</v>
      </c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2"/>
      <c r="Z96" s="145" t="s">
        <v>81</v>
      </c>
      <c r="AA96" s="145"/>
      <c r="AB96" s="145"/>
      <c r="AC96" s="145"/>
      <c r="AD96" s="145"/>
      <c r="AE96" s="162" t="s">
        <v>76</v>
      </c>
      <c r="AF96" s="221"/>
      <c r="AG96" s="221"/>
      <c r="AH96" s="221"/>
      <c r="AI96" s="221"/>
      <c r="AJ96" s="221"/>
      <c r="AK96" s="221"/>
      <c r="AL96" s="221"/>
      <c r="AM96" s="221"/>
      <c r="AN96" s="222"/>
      <c r="AO96" s="160">
        <v>38.4</v>
      </c>
      <c r="AP96" s="160"/>
      <c r="AQ96" s="160"/>
      <c r="AR96" s="160"/>
      <c r="AS96" s="160"/>
      <c r="AT96" s="160"/>
      <c r="AU96" s="160"/>
      <c r="AV96" s="160"/>
      <c r="AW96" s="160">
        <v>0</v>
      </c>
      <c r="AX96" s="160"/>
      <c r="AY96" s="160"/>
      <c r="AZ96" s="160"/>
      <c r="BA96" s="160"/>
      <c r="BB96" s="160"/>
      <c r="BC96" s="160"/>
      <c r="BD96" s="160"/>
      <c r="BE96" s="160">
        <f t="shared" si="3"/>
        <v>38.4</v>
      </c>
      <c r="BF96" s="160"/>
      <c r="BG96" s="160"/>
      <c r="BH96" s="160"/>
      <c r="BI96" s="160"/>
      <c r="BJ96" s="160"/>
      <c r="BK96" s="160"/>
      <c r="BL96" s="160"/>
    </row>
    <row r="97" spans="1:64" ht="25.5" customHeight="1" x14ac:dyDescent="0.2">
      <c r="A97" s="141"/>
      <c r="B97" s="141"/>
      <c r="C97" s="141"/>
      <c r="D97" s="141"/>
      <c r="E97" s="141"/>
      <c r="F97" s="141"/>
      <c r="G97" s="162" t="s">
        <v>184</v>
      </c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2"/>
      <c r="Z97" s="145" t="s">
        <v>81</v>
      </c>
      <c r="AA97" s="145"/>
      <c r="AB97" s="145"/>
      <c r="AC97" s="145"/>
      <c r="AD97" s="145"/>
      <c r="AE97" s="162" t="s">
        <v>76</v>
      </c>
      <c r="AF97" s="221"/>
      <c r="AG97" s="221"/>
      <c r="AH97" s="221"/>
      <c r="AI97" s="221"/>
      <c r="AJ97" s="221"/>
      <c r="AK97" s="221"/>
      <c r="AL97" s="221"/>
      <c r="AM97" s="221"/>
      <c r="AN97" s="222"/>
      <c r="AO97" s="160">
        <v>5.5</v>
      </c>
      <c r="AP97" s="160"/>
      <c r="AQ97" s="160"/>
      <c r="AR97" s="160"/>
      <c r="AS97" s="160"/>
      <c r="AT97" s="160"/>
      <c r="AU97" s="160"/>
      <c r="AV97" s="160"/>
      <c r="AW97" s="160">
        <v>0</v>
      </c>
      <c r="AX97" s="160"/>
      <c r="AY97" s="160"/>
      <c r="AZ97" s="160"/>
      <c r="BA97" s="160"/>
      <c r="BB97" s="160"/>
      <c r="BC97" s="160"/>
      <c r="BD97" s="160"/>
      <c r="BE97" s="160">
        <f t="shared" si="3"/>
        <v>5.5</v>
      </c>
      <c r="BF97" s="160"/>
      <c r="BG97" s="160"/>
      <c r="BH97" s="160"/>
      <c r="BI97" s="160"/>
      <c r="BJ97" s="160"/>
      <c r="BK97" s="160"/>
      <c r="BL97" s="160"/>
    </row>
    <row r="98" spans="1:64" ht="25.5" customHeight="1" x14ac:dyDescent="0.2">
      <c r="A98" s="141"/>
      <c r="B98" s="141"/>
      <c r="C98" s="141"/>
      <c r="D98" s="141"/>
      <c r="E98" s="141"/>
      <c r="F98" s="141"/>
      <c r="G98" s="162" t="s">
        <v>185</v>
      </c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2"/>
      <c r="Z98" s="145" t="s">
        <v>81</v>
      </c>
      <c r="AA98" s="145"/>
      <c r="AB98" s="145"/>
      <c r="AC98" s="145"/>
      <c r="AD98" s="145"/>
      <c r="AE98" s="162" t="s">
        <v>76</v>
      </c>
      <c r="AF98" s="221"/>
      <c r="AG98" s="221"/>
      <c r="AH98" s="221"/>
      <c r="AI98" s="221"/>
      <c r="AJ98" s="221"/>
      <c r="AK98" s="221"/>
      <c r="AL98" s="221"/>
      <c r="AM98" s="221"/>
      <c r="AN98" s="222"/>
      <c r="AO98" s="160">
        <v>3.9</v>
      </c>
      <c r="AP98" s="160"/>
      <c r="AQ98" s="160"/>
      <c r="AR98" s="160"/>
      <c r="AS98" s="160"/>
      <c r="AT98" s="160"/>
      <c r="AU98" s="160"/>
      <c r="AV98" s="160"/>
      <c r="AW98" s="160">
        <v>0</v>
      </c>
      <c r="AX98" s="160"/>
      <c r="AY98" s="160"/>
      <c r="AZ98" s="160"/>
      <c r="BA98" s="160"/>
      <c r="BB98" s="160"/>
      <c r="BC98" s="160"/>
      <c r="BD98" s="160"/>
      <c r="BE98" s="160">
        <f t="shared" si="3"/>
        <v>3.9</v>
      </c>
      <c r="BF98" s="160"/>
      <c r="BG98" s="160"/>
      <c r="BH98" s="160"/>
      <c r="BI98" s="160"/>
      <c r="BJ98" s="160"/>
      <c r="BK98" s="160"/>
      <c r="BL98" s="160"/>
    </row>
    <row r="99" spans="1:64" ht="25.5" customHeight="1" x14ac:dyDescent="0.2">
      <c r="A99" s="141"/>
      <c r="B99" s="141"/>
      <c r="C99" s="141"/>
      <c r="D99" s="141"/>
      <c r="E99" s="141"/>
      <c r="F99" s="141"/>
      <c r="G99" s="162" t="s">
        <v>186</v>
      </c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2"/>
      <c r="Z99" s="145" t="s">
        <v>81</v>
      </c>
      <c r="AA99" s="145"/>
      <c r="AB99" s="145"/>
      <c r="AC99" s="145"/>
      <c r="AD99" s="145"/>
      <c r="AE99" s="162" t="s">
        <v>76</v>
      </c>
      <c r="AF99" s="221"/>
      <c r="AG99" s="221"/>
      <c r="AH99" s="221"/>
      <c r="AI99" s="221"/>
      <c r="AJ99" s="221"/>
      <c r="AK99" s="221"/>
      <c r="AL99" s="221"/>
      <c r="AM99" s="221"/>
      <c r="AN99" s="222"/>
      <c r="AO99" s="160">
        <v>9</v>
      </c>
      <c r="AP99" s="160"/>
      <c r="AQ99" s="160"/>
      <c r="AR99" s="160"/>
      <c r="AS99" s="160"/>
      <c r="AT99" s="160"/>
      <c r="AU99" s="160"/>
      <c r="AV99" s="160"/>
      <c r="AW99" s="160">
        <v>0</v>
      </c>
      <c r="AX99" s="160"/>
      <c r="AY99" s="160"/>
      <c r="AZ99" s="160"/>
      <c r="BA99" s="160"/>
      <c r="BB99" s="160"/>
      <c r="BC99" s="160"/>
      <c r="BD99" s="160"/>
      <c r="BE99" s="160">
        <f t="shared" si="3"/>
        <v>9</v>
      </c>
      <c r="BF99" s="160"/>
      <c r="BG99" s="160"/>
      <c r="BH99" s="160"/>
      <c r="BI99" s="160"/>
      <c r="BJ99" s="160"/>
      <c r="BK99" s="160"/>
      <c r="BL99" s="160"/>
    </row>
    <row r="100" spans="1:64" ht="25.5" customHeight="1" x14ac:dyDescent="0.2">
      <c r="A100" s="141"/>
      <c r="B100" s="141"/>
      <c r="C100" s="141"/>
      <c r="D100" s="141"/>
      <c r="E100" s="141"/>
      <c r="F100" s="141"/>
      <c r="G100" s="162" t="s">
        <v>374</v>
      </c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2"/>
      <c r="Z100" s="145" t="s">
        <v>81</v>
      </c>
      <c r="AA100" s="145"/>
      <c r="AB100" s="145"/>
      <c r="AC100" s="145"/>
      <c r="AD100" s="145"/>
      <c r="AE100" s="162" t="s">
        <v>76</v>
      </c>
      <c r="AF100" s="221"/>
      <c r="AG100" s="221"/>
      <c r="AH100" s="221"/>
      <c r="AI100" s="221"/>
      <c r="AJ100" s="221"/>
      <c r="AK100" s="221"/>
      <c r="AL100" s="221"/>
      <c r="AM100" s="221"/>
      <c r="AN100" s="222"/>
      <c r="AO100" s="160">
        <v>100</v>
      </c>
      <c r="AP100" s="160"/>
      <c r="AQ100" s="160"/>
      <c r="AR100" s="160"/>
      <c r="AS100" s="160"/>
      <c r="AT100" s="160"/>
      <c r="AU100" s="160"/>
      <c r="AV100" s="160"/>
      <c r="AW100" s="160">
        <v>0</v>
      </c>
      <c r="AX100" s="160"/>
      <c r="AY100" s="160"/>
      <c r="AZ100" s="160"/>
      <c r="BA100" s="160"/>
      <c r="BB100" s="160"/>
      <c r="BC100" s="160"/>
      <c r="BD100" s="160"/>
      <c r="BE100" s="160">
        <f t="shared" si="3"/>
        <v>100</v>
      </c>
      <c r="BF100" s="160"/>
      <c r="BG100" s="160"/>
      <c r="BH100" s="160"/>
      <c r="BI100" s="160"/>
      <c r="BJ100" s="160"/>
      <c r="BK100" s="160"/>
      <c r="BL100" s="160"/>
    </row>
    <row r="101" spans="1:64" ht="25.5" customHeight="1" x14ac:dyDescent="0.2">
      <c r="A101" s="141"/>
      <c r="B101" s="141"/>
      <c r="C101" s="141"/>
      <c r="D101" s="141"/>
      <c r="E101" s="141"/>
      <c r="F101" s="141"/>
      <c r="G101" s="162" t="s">
        <v>375</v>
      </c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2"/>
      <c r="Z101" s="145" t="s">
        <v>81</v>
      </c>
      <c r="AA101" s="145"/>
      <c r="AB101" s="145"/>
      <c r="AC101" s="145"/>
      <c r="AD101" s="145"/>
      <c r="AE101" s="162" t="s">
        <v>76</v>
      </c>
      <c r="AF101" s="221"/>
      <c r="AG101" s="221"/>
      <c r="AH101" s="221"/>
      <c r="AI101" s="221"/>
      <c r="AJ101" s="221"/>
      <c r="AK101" s="221"/>
      <c r="AL101" s="221"/>
      <c r="AM101" s="221"/>
      <c r="AN101" s="222"/>
      <c r="AO101" s="160">
        <v>100</v>
      </c>
      <c r="AP101" s="160"/>
      <c r="AQ101" s="160"/>
      <c r="AR101" s="160"/>
      <c r="AS101" s="160"/>
      <c r="AT101" s="160"/>
      <c r="AU101" s="160"/>
      <c r="AV101" s="160"/>
      <c r="AW101" s="160">
        <v>0</v>
      </c>
      <c r="AX101" s="160"/>
      <c r="AY101" s="160"/>
      <c r="AZ101" s="160"/>
      <c r="BA101" s="160"/>
      <c r="BB101" s="160"/>
      <c r="BC101" s="160"/>
      <c r="BD101" s="160"/>
      <c r="BE101" s="160">
        <f t="shared" si="3"/>
        <v>100</v>
      </c>
      <c r="BF101" s="160"/>
      <c r="BG101" s="160"/>
      <c r="BH101" s="160"/>
      <c r="BI101" s="160"/>
      <c r="BJ101" s="160"/>
      <c r="BK101" s="160"/>
      <c r="BL101" s="160"/>
    </row>
    <row r="102" spans="1:64" ht="25.5" customHeight="1" x14ac:dyDescent="0.2">
      <c r="A102" s="141"/>
      <c r="B102" s="141"/>
      <c r="C102" s="141"/>
      <c r="D102" s="141"/>
      <c r="E102" s="141"/>
      <c r="F102" s="141"/>
      <c r="G102" s="162" t="s">
        <v>376</v>
      </c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2"/>
      <c r="Z102" s="145" t="s">
        <v>81</v>
      </c>
      <c r="AA102" s="145"/>
      <c r="AB102" s="145"/>
      <c r="AC102" s="145"/>
      <c r="AD102" s="145"/>
      <c r="AE102" s="162" t="s">
        <v>76</v>
      </c>
      <c r="AF102" s="221"/>
      <c r="AG102" s="221"/>
      <c r="AH102" s="221"/>
      <c r="AI102" s="221"/>
      <c r="AJ102" s="221"/>
      <c r="AK102" s="221"/>
      <c r="AL102" s="221"/>
      <c r="AM102" s="221"/>
      <c r="AN102" s="222"/>
      <c r="AO102" s="160">
        <v>100</v>
      </c>
      <c r="AP102" s="160"/>
      <c r="AQ102" s="160"/>
      <c r="AR102" s="160"/>
      <c r="AS102" s="160"/>
      <c r="AT102" s="160"/>
      <c r="AU102" s="160"/>
      <c r="AV102" s="160"/>
      <c r="AW102" s="160">
        <v>0</v>
      </c>
      <c r="AX102" s="160"/>
      <c r="AY102" s="160"/>
      <c r="AZ102" s="160"/>
      <c r="BA102" s="160"/>
      <c r="BB102" s="160"/>
      <c r="BC102" s="160"/>
      <c r="BD102" s="160"/>
      <c r="BE102" s="160">
        <f t="shared" si="3"/>
        <v>100</v>
      </c>
      <c r="BF102" s="160"/>
      <c r="BG102" s="160"/>
      <c r="BH102" s="160"/>
      <c r="BI102" s="160"/>
      <c r="BJ102" s="160"/>
      <c r="BK102" s="160"/>
      <c r="BL102" s="160"/>
    </row>
    <row r="103" spans="1:64" ht="25.5" customHeight="1" x14ac:dyDescent="0.2">
      <c r="A103" s="141"/>
      <c r="B103" s="141"/>
      <c r="C103" s="141"/>
      <c r="D103" s="141"/>
      <c r="E103" s="141"/>
      <c r="F103" s="141"/>
      <c r="G103" s="162" t="s">
        <v>377</v>
      </c>
      <c r="H103" s="221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21"/>
      <c r="Y103" s="222"/>
      <c r="Z103" s="145" t="s">
        <v>81</v>
      </c>
      <c r="AA103" s="145"/>
      <c r="AB103" s="145"/>
      <c r="AC103" s="145"/>
      <c r="AD103" s="145"/>
      <c r="AE103" s="162" t="s">
        <v>76</v>
      </c>
      <c r="AF103" s="221"/>
      <c r="AG103" s="221"/>
      <c r="AH103" s="221"/>
      <c r="AI103" s="221"/>
      <c r="AJ103" s="221"/>
      <c r="AK103" s="221"/>
      <c r="AL103" s="221"/>
      <c r="AM103" s="221"/>
      <c r="AN103" s="222"/>
      <c r="AO103" s="160">
        <v>100</v>
      </c>
      <c r="AP103" s="160"/>
      <c r="AQ103" s="160"/>
      <c r="AR103" s="160"/>
      <c r="AS103" s="160"/>
      <c r="AT103" s="160"/>
      <c r="AU103" s="160"/>
      <c r="AV103" s="160"/>
      <c r="AW103" s="160">
        <v>0</v>
      </c>
      <c r="AX103" s="160"/>
      <c r="AY103" s="160"/>
      <c r="AZ103" s="160"/>
      <c r="BA103" s="160"/>
      <c r="BB103" s="160"/>
      <c r="BC103" s="160"/>
      <c r="BD103" s="160"/>
      <c r="BE103" s="160">
        <f t="shared" si="3"/>
        <v>100</v>
      </c>
      <c r="BF103" s="160"/>
      <c r="BG103" s="160"/>
      <c r="BH103" s="160"/>
      <c r="BI103" s="160"/>
      <c r="BJ103" s="160"/>
      <c r="BK103" s="160"/>
      <c r="BL103" s="160"/>
    </row>
    <row r="104" spans="1:64" ht="25.5" customHeight="1" x14ac:dyDescent="0.2">
      <c r="A104" s="141"/>
      <c r="B104" s="141"/>
      <c r="C104" s="141"/>
      <c r="D104" s="141"/>
      <c r="E104" s="141"/>
      <c r="F104" s="141"/>
      <c r="G104" s="162" t="s">
        <v>378</v>
      </c>
      <c r="H104" s="221"/>
      <c r="I104" s="221"/>
      <c r="J104" s="221"/>
      <c r="K104" s="221"/>
      <c r="L104" s="221"/>
      <c r="M104" s="221"/>
      <c r="N104" s="221"/>
      <c r="O104" s="221"/>
      <c r="P104" s="221"/>
      <c r="Q104" s="221"/>
      <c r="R104" s="221"/>
      <c r="S104" s="221"/>
      <c r="T104" s="221"/>
      <c r="U104" s="221"/>
      <c r="V104" s="221"/>
      <c r="W104" s="221"/>
      <c r="X104" s="221"/>
      <c r="Y104" s="222"/>
      <c r="Z104" s="145" t="s">
        <v>81</v>
      </c>
      <c r="AA104" s="145"/>
      <c r="AB104" s="145"/>
      <c r="AC104" s="145"/>
      <c r="AD104" s="145"/>
      <c r="AE104" s="162" t="s">
        <v>76</v>
      </c>
      <c r="AF104" s="221"/>
      <c r="AG104" s="221"/>
      <c r="AH104" s="221"/>
      <c r="AI104" s="221"/>
      <c r="AJ104" s="221"/>
      <c r="AK104" s="221"/>
      <c r="AL104" s="221"/>
      <c r="AM104" s="221"/>
      <c r="AN104" s="222"/>
      <c r="AO104" s="160">
        <v>100</v>
      </c>
      <c r="AP104" s="160"/>
      <c r="AQ104" s="160"/>
      <c r="AR104" s="160"/>
      <c r="AS104" s="160"/>
      <c r="AT104" s="160"/>
      <c r="AU104" s="160"/>
      <c r="AV104" s="160"/>
      <c r="AW104" s="160">
        <v>0</v>
      </c>
      <c r="AX104" s="160"/>
      <c r="AY104" s="160"/>
      <c r="AZ104" s="160"/>
      <c r="BA104" s="160"/>
      <c r="BB104" s="160"/>
      <c r="BC104" s="160"/>
      <c r="BD104" s="160"/>
      <c r="BE104" s="160">
        <f t="shared" si="3"/>
        <v>100</v>
      </c>
      <c r="BF104" s="160"/>
      <c r="BG104" s="160"/>
      <c r="BH104" s="160"/>
      <c r="BI104" s="160"/>
      <c r="BJ104" s="160"/>
      <c r="BK104" s="160"/>
      <c r="BL104" s="160"/>
    </row>
    <row r="105" spans="1:64" ht="29.25" customHeight="1" x14ac:dyDescent="0.2">
      <c r="A105" s="141"/>
      <c r="B105" s="141"/>
      <c r="C105" s="141"/>
      <c r="D105" s="141"/>
      <c r="E105" s="141"/>
      <c r="F105" s="141"/>
      <c r="G105" s="162" t="s">
        <v>379</v>
      </c>
      <c r="H105" s="221"/>
      <c r="I105" s="221"/>
      <c r="J105" s="221"/>
      <c r="K105" s="221"/>
      <c r="L105" s="221"/>
      <c r="M105" s="221"/>
      <c r="N105" s="221"/>
      <c r="O105" s="221"/>
      <c r="P105" s="221"/>
      <c r="Q105" s="221"/>
      <c r="R105" s="221"/>
      <c r="S105" s="221"/>
      <c r="T105" s="221"/>
      <c r="U105" s="221"/>
      <c r="V105" s="221"/>
      <c r="W105" s="221"/>
      <c r="X105" s="221"/>
      <c r="Y105" s="222"/>
      <c r="Z105" s="145" t="s">
        <v>81</v>
      </c>
      <c r="AA105" s="145"/>
      <c r="AB105" s="145"/>
      <c r="AC105" s="145"/>
      <c r="AD105" s="145"/>
      <c r="AE105" s="162" t="s">
        <v>76</v>
      </c>
      <c r="AF105" s="221"/>
      <c r="AG105" s="221"/>
      <c r="AH105" s="221"/>
      <c r="AI105" s="221"/>
      <c r="AJ105" s="221"/>
      <c r="AK105" s="221"/>
      <c r="AL105" s="221"/>
      <c r="AM105" s="221"/>
      <c r="AN105" s="222"/>
      <c r="AO105" s="160">
        <v>100</v>
      </c>
      <c r="AP105" s="160"/>
      <c r="AQ105" s="160"/>
      <c r="AR105" s="160"/>
      <c r="AS105" s="160"/>
      <c r="AT105" s="160"/>
      <c r="AU105" s="160"/>
      <c r="AV105" s="160"/>
      <c r="AW105" s="160">
        <v>0</v>
      </c>
      <c r="AX105" s="160"/>
      <c r="AY105" s="160"/>
      <c r="AZ105" s="160"/>
      <c r="BA105" s="160"/>
      <c r="BB105" s="160"/>
      <c r="BC105" s="160"/>
      <c r="BD105" s="160"/>
      <c r="BE105" s="160">
        <f t="shared" si="3"/>
        <v>100</v>
      </c>
      <c r="BF105" s="160"/>
      <c r="BG105" s="160"/>
      <c r="BH105" s="160"/>
      <c r="BI105" s="160"/>
      <c r="BJ105" s="160"/>
      <c r="BK105" s="160"/>
      <c r="BL105" s="160"/>
    </row>
    <row r="107" spans="1:64" ht="16.5" customHeight="1" x14ac:dyDescent="0.2">
      <c r="A107" s="225" t="s">
        <v>86</v>
      </c>
      <c r="B107" s="226"/>
      <c r="C107" s="226"/>
      <c r="D107" s="226"/>
      <c r="E107" s="226"/>
      <c r="F107" s="226"/>
      <c r="G107" s="226"/>
      <c r="H107" s="226"/>
      <c r="I107" s="226"/>
      <c r="J107" s="226"/>
      <c r="K107" s="226"/>
      <c r="L107" s="226"/>
      <c r="M107" s="226"/>
      <c r="N107" s="226"/>
      <c r="O107" s="226"/>
      <c r="P107" s="226"/>
      <c r="Q107" s="226"/>
      <c r="R107" s="226"/>
      <c r="S107" s="226"/>
      <c r="T107" s="226"/>
      <c r="U107" s="226"/>
      <c r="V107" s="226"/>
      <c r="W107" s="227"/>
      <c r="X107" s="227"/>
      <c r="Y107" s="227"/>
      <c r="Z107" s="227"/>
      <c r="AA107" s="227"/>
      <c r="AB107" s="227"/>
      <c r="AC107" s="227"/>
      <c r="AD107" s="227"/>
      <c r="AE107" s="227"/>
      <c r="AF107" s="227"/>
      <c r="AG107" s="227"/>
      <c r="AH107" s="227"/>
      <c r="AI107" s="227"/>
      <c r="AJ107" s="227"/>
      <c r="AK107" s="227"/>
      <c r="AL107" s="227"/>
      <c r="AM107" s="227"/>
      <c r="AN107" s="64"/>
      <c r="AO107" s="164" t="s">
        <v>299</v>
      </c>
      <c r="AP107" s="165"/>
      <c r="AQ107" s="165"/>
      <c r="AR107" s="165"/>
      <c r="AS107" s="165"/>
      <c r="AT107" s="165"/>
      <c r="AU107" s="165"/>
      <c r="AV107" s="165"/>
      <c r="AW107" s="165"/>
      <c r="AX107" s="165"/>
      <c r="AY107" s="165"/>
      <c r="AZ107" s="165"/>
      <c r="BA107" s="165"/>
      <c r="BB107" s="165"/>
      <c r="BC107" s="165"/>
      <c r="BD107" s="165"/>
      <c r="BE107" s="165"/>
      <c r="BF107" s="165"/>
      <c r="BG107" s="165"/>
    </row>
    <row r="108" spans="1:64" x14ac:dyDescent="0.2">
      <c r="W108" s="228" t="s">
        <v>5</v>
      </c>
      <c r="X108" s="228"/>
      <c r="Y108" s="228"/>
      <c r="Z108" s="228"/>
      <c r="AA108" s="228"/>
      <c r="AB108" s="228"/>
      <c r="AC108" s="228"/>
      <c r="AD108" s="228"/>
      <c r="AE108" s="228"/>
      <c r="AF108" s="228"/>
      <c r="AG108" s="228"/>
      <c r="AH108" s="228"/>
      <c r="AI108" s="228"/>
      <c r="AJ108" s="228"/>
      <c r="AK108" s="228"/>
      <c r="AL108" s="228"/>
      <c r="AM108" s="228"/>
      <c r="AO108" s="228" t="s">
        <v>46</v>
      </c>
      <c r="AP108" s="228"/>
      <c r="AQ108" s="228"/>
      <c r="AR108" s="228"/>
      <c r="AS108" s="228"/>
      <c r="AT108" s="228"/>
      <c r="AU108" s="228"/>
      <c r="AV108" s="228"/>
      <c r="AW108" s="228"/>
      <c r="AX108" s="228"/>
      <c r="AY108" s="228"/>
      <c r="AZ108" s="228"/>
      <c r="BA108" s="228"/>
      <c r="BB108" s="228"/>
      <c r="BC108" s="228"/>
      <c r="BD108" s="228"/>
      <c r="BE108" s="228"/>
      <c r="BF108" s="228"/>
      <c r="BG108" s="228"/>
    </row>
    <row r="109" spans="1:64" ht="15.75" customHeight="1" x14ac:dyDescent="0.2">
      <c r="A109" s="229" t="s">
        <v>3</v>
      </c>
      <c r="B109" s="229"/>
      <c r="C109" s="229"/>
      <c r="D109" s="229"/>
      <c r="E109" s="229"/>
      <c r="F109" s="229"/>
    </row>
    <row r="110" spans="1:64" ht="13.15" customHeight="1" x14ac:dyDescent="0.2">
      <c r="A110" s="172" t="s">
        <v>85</v>
      </c>
      <c r="B110" s="165"/>
      <c r="C110" s="165"/>
      <c r="D110" s="165"/>
      <c r="E110" s="165"/>
      <c r="F110" s="165"/>
      <c r="G110" s="165"/>
      <c r="H110" s="165"/>
      <c r="I110" s="165"/>
      <c r="J110" s="165"/>
      <c r="K110" s="165"/>
      <c r="L110" s="165"/>
      <c r="M110" s="165"/>
      <c r="N110" s="165"/>
      <c r="O110" s="165"/>
      <c r="P110" s="165"/>
      <c r="Q110" s="165"/>
      <c r="R110" s="165"/>
      <c r="S110" s="165"/>
      <c r="T110" s="165"/>
      <c r="U110" s="165"/>
      <c r="V110" s="165"/>
      <c r="W110" s="165"/>
      <c r="X110" s="165"/>
      <c r="Y110" s="165"/>
      <c r="Z110" s="165"/>
      <c r="AA110" s="165"/>
      <c r="AB110" s="165"/>
      <c r="AC110" s="165"/>
      <c r="AD110" s="165"/>
      <c r="AE110" s="165"/>
      <c r="AF110" s="165"/>
      <c r="AG110" s="165"/>
      <c r="AH110" s="165"/>
      <c r="AI110" s="165"/>
      <c r="AJ110" s="165"/>
      <c r="AK110" s="165"/>
      <c r="AL110" s="165"/>
      <c r="AM110" s="165"/>
      <c r="AN110" s="165"/>
      <c r="AO110" s="165"/>
      <c r="AP110" s="165"/>
      <c r="AQ110" s="165"/>
      <c r="AR110" s="165"/>
      <c r="AS110" s="165"/>
    </row>
    <row r="111" spans="1:64" x14ac:dyDescent="0.2">
      <c r="A111" s="232" t="s">
        <v>42</v>
      </c>
      <c r="B111" s="232"/>
      <c r="C111" s="232"/>
      <c r="D111" s="232"/>
      <c r="E111" s="232"/>
      <c r="F111" s="232"/>
      <c r="G111" s="232"/>
      <c r="H111" s="232"/>
      <c r="I111" s="232"/>
      <c r="J111" s="232"/>
      <c r="K111" s="232"/>
      <c r="L111" s="232"/>
      <c r="M111" s="232"/>
      <c r="N111" s="232"/>
      <c r="O111" s="232"/>
      <c r="P111" s="232"/>
      <c r="Q111" s="232"/>
      <c r="R111" s="232"/>
      <c r="S111" s="232"/>
      <c r="T111" s="232"/>
      <c r="U111" s="232"/>
      <c r="V111" s="232"/>
      <c r="W111" s="232"/>
      <c r="X111" s="232"/>
      <c r="Y111" s="232"/>
      <c r="Z111" s="232"/>
      <c r="AA111" s="232"/>
      <c r="AB111" s="232"/>
      <c r="AC111" s="232"/>
      <c r="AD111" s="232"/>
      <c r="AE111" s="232"/>
      <c r="AF111" s="232"/>
      <c r="AG111" s="232"/>
      <c r="AH111" s="232"/>
      <c r="AI111" s="232"/>
      <c r="AJ111" s="232"/>
      <c r="AK111" s="232"/>
      <c r="AL111" s="232"/>
      <c r="AM111" s="232"/>
      <c r="AN111" s="232"/>
      <c r="AO111" s="232"/>
      <c r="AP111" s="232"/>
      <c r="AQ111" s="232"/>
      <c r="AR111" s="232"/>
      <c r="AS111" s="232"/>
    </row>
    <row r="112" spans="1:64" ht="10.5" customHeight="1" x14ac:dyDescent="0.2">
      <c r="A112" s="38"/>
      <c r="B112" s="38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F112" s="38"/>
      <c r="AG112" s="38"/>
      <c r="AH112" s="38"/>
      <c r="AI112" s="38"/>
      <c r="AJ112" s="38"/>
      <c r="AK112" s="38"/>
      <c r="AL112" s="38"/>
      <c r="AM112" s="38"/>
      <c r="AN112" s="38"/>
      <c r="AO112" s="38"/>
      <c r="AP112" s="38"/>
      <c r="AQ112" s="38"/>
      <c r="AR112" s="38"/>
      <c r="AS112" s="38"/>
    </row>
    <row r="113" spans="1:59" ht="15.75" customHeight="1" x14ac:dyDescent="0.2">
      <c r="A113" s="225" t="s">
        <v>87</v>
      </c>
      <c r="B113" s="226"/>
      <c r="C113" s="226"/>
      <c r="D113" s="226"/>
      <c r="E113" s="226"/>
      <c r="F113" s="226"/>
      <c r="G113" s="226"/>
      <c r="H113" s="226"/>
      <c r="I113" s="226"/>
      <c r="J113" s="226"/>
      <c r="K113" s="226"/>
      <c r="L113" s="226"/>
      <c r="M113" s="226"/>
      <c r="N113" s="226"/>
      <c r="O113" s="226"/>
      <c r="P113" s="226"/>
      <c r="Q113" s="226"/>
      <c r="R113" s="226"/>
      <c r="S113" s="226"/>
      <c r="T113" s="226"/>
      <c r="U113" s="226"/>
      <c r="V113" s="226"/>
      <c r="W113" s="65"/>
      <c r="X113" s="65"/>
      <c r="Y113" s="65"/>
      <c r="Z113" s="65"/>
      <c r="AA113" s="65"/>
      <c r="AB113" s="65"/>
      <c r="AC113" s="65"/>
      <c r="AD113" s="65"/>
      <c r="AE113" s="65"/>
      <c r="AF113" s="65"/>
      <c r="AG113" s="65"/>
      <c r="AH113" s="65"/>
      <c r="AI113" s="65"/>
      <c r="AJ113" s="65"/>
      <c r="AK113" s="65"/>
      <c r="AL113" s="65"/>
      <c r="AM113" s="65"/>
      <c r="AN113" s="64"/>
      <c r="AO113" s="66"/>
      <c r="AP113" s="67"/>
      <c r="AQ113" s="67"/>
      <c r="AR113" s="67"/>
      <c r="AS113" s="67"/>
      <c r="AT113" s="67"/>
      <c r="AU113" s="67"/>
      <c r="AV113" s="67"/>
      <c r="AW113" s="67"/>
      <c r="AX113" s="67"/>
      <c r="AY113" s="67"/>
      <c r="AZ113" s="67"/>
      <c r="BA113" s="67"/>
      <c r="BB113" s="67"/>
      <c r="BC113" s="67"/>
      <c r="BD113" s="67"/>
      <c r="BE113" s="67"/>
      <c r="BF113" s="67"/>
      <c r="BG113" s="67"/>
    </row>
    <row r="114" spans="1:59" ht="15.75" customHeight="1" x14ac:dyDescent="0.2">
      <c r="A114" s="225" t="s">
        <v>291</v>
      </c>
      <c r="B114" s="225"/>
      <c r="C114" s="225"/>
      <c r="D114" s="225"/>
      <c r="E114" s="225"/>
      <c r="F114" s="225"/>
      <c r="G114" s="225"/>
      <c r="H114" s="225"/>
      <c r="I114" s="225"/>
      <c r="J114" s="225"/>
      <c r="K114" s="225"/>
      <c r="L114" s="225"/>
      <c r="M114" s="225"/>
      <c r="N114" s="225"/>
      <c r="O114" s="225"/>
      <c r="P114" s="225"/>
      <c r="Q114" s="225"/>
      <c r="R114" s="225"/>
      <c r="S114" s="225"/>
      <c r="T114" s="225"/>
      <c r="U114" s="225"/>
      <c r="V114" s="225"/>
      <c r="W114" s="227"/>
      <c r="X114" s="227"/>
      <c r="Y114" s="227"/>
      <c r="Z114" s="227"/>
      <c r="AA114" s="227"/>
      <c r="AB114" s="227"/>
      <c r="AC114" s="227"/>
      <c r="AD114" s="227"/>
      <c r="AE114" s="227"/>
      <c r="AF114" s="227"/>
      <c r="AG114" s="227"/>
      <c r="AH114" s="227"/>
      <c r="AI114" s="227"/>
      <c r="AJ114" s="227"/>
      <c r="AK114" s="227"/>
      <c r="AL114" s="227"/>
      <c r="AM114" s="227"/>
      <c r="AN114" s="64"/>
      <c r="AO114" s="164" t="s">
        <v>300</v>
      </c>
      <c r="AP114" s="165"/>
      <c r="AQ114" s="165"/>
      <c r="AR114" s="165"/>
      <c r="AS114" s="165"/>
      <c r="AT114" s="165"/>
      <c r="AU114" s="165"/>
      <c r="AV114" s="165"/>
      <c r="AW114" s="165"/>
      <c r="AX114" s="165"/>
      <c r="AY114" s="165"/>
      <c r="AZ114" s="165"/>
      <c r="BA114" s="165"/>
      <c r="BB114" s="165"/>
      <c r="BC114" s="165"/>
      <c r="BD114" s="165"/>
      <c r="BE114" s="165"/>
      <c r="BF114" s="165"/>
      <c r="BG114" s="165"/>
    </row>
    <row r="115" spans="1:59" x14ac:dyDescent="0.2">
      <c r="W115" s="228" t="s">
        <v>5</v>
      </c>
      <c r="X115" s="228"/>
      <c r="Y115" s="228"/>
      <c r="Z115" s="228"/>
      <c r="AA115" s="228"/>
      <c r="AB115" s="228"/>
      <c r="AC115" s="228"/>
      <c r="AD115" s="228"/>
      <c r="AE115" s="228"/>
      <c r="AF115" s="228"/>
      <c r="AG115" s="228"/>
      <c r="AH115" s="228"/>
      <c r="AI115" s="228"/>
      <c r="AJ115" s="228"/>
      <c r="AK115" s="228"/>
      <c r="AL115" s="228"/>
      <c r="AM115" s="228"/>
      <c r="AO115" s="228" t="s">
        <v>46</v>
      </c>
      <c r="AP115" s="228"/>
      <c r="AQ115" s="228"/>
      <c r="AR115" s="228"/>
      <c r="AS115" s="228"/>
      <c r="AT115" s="228"/>
      <c r="AU115" s="228"/>
      <c r="AV115" s="228"/>
      <c r="AW115" s="228"/>
      <c r="AX115" s="228"/>
      <c r="AY115" s="228"/>
      <c r="AZ115" s="228"/>
      <c r="BA115" s="228"/>
      <c r="BB115" s="228"/>
      <c r="BC115" s="228"/>
      <c r="BD115" s="228"/>
      <c r="BE115" s="228"/>
      <c r="BF115" s="228"/>
      <c r="BG115" s="228"/>
    </row>
    <row r="116" spans="1:59" x14ac:dyDescent="0.2">
      <c r="A116" s="231"/>
      <c r="B116" s="231"/>
      <c r="C116" s="231"/>
      <c r="D116" s="231"/>
      <c r="E116" s="231"/>
      <c r="F116" s="231"/>
      <c r="G116" s="231"/>
      <c r="H116" s="231"/>
      <c r="AO116" s="84"/>
      <c r="AP116" s="84"/>
      <c r="AQ116" s="84"/>
      <c r="AR116" s="84"/>
      <c r="AS116" s="84"/>
      <c r="AT116" s="84"/>
      <c r="AU116" s="84"/>
      <c r="AV116" s="84"/>
      <c r="AW116" s="84"/>
      <c r="AX116" s="84"/>
      <c r="AY116" s="84"/>
      <c r="AZ116" s="84"/>
      <c r="BA116" s="84"/>
      <c r="BB116" s="84"/>
      <c r="BC116" s="84"/>
      <c r="BD116" s="84"/>
      <c r="BE116" s="84"/>
      <c r="BF116" s="84"/>
      <c r="BG116" s="84"/>
    </row>
    <row r="117" spans="1:59" x14ac:dyDescent="0.2">
      <c r="A117" s="228" t="s">
        <v>40</v>
      </c>
      <c r="B117" s="228"/>
      <c r="C117" s="228"/>
      <c r="D117" s="228"/>
      <c r="E117" s="228"/>
      <c r="F117" s="228"/>
      <c r="G117" s="228"/>
      <c r="H117" s="228"/>
      <c r="I117" s="84"/>
      <c r="J117" s="84"/>
      <c r="K117" s="84"/>
      <c r="L117" s="84"/>
      <c r="M117" s="84"/>
      <c r="N117" s="84"/>
      <c r="O117" s="84"/>
      <c r="P117" s="84"/>
      <c r="Q117" s="84"/>
    </row>
    <row r="118" spans="1:59" x14ac:dyDescent="0.2">
      <c r="A118" s="68" t="s">
        <v>41</v>
      </c>
    </row>
  </sheetData>
  <mergeCells count="484">
    <mergeCell ref="A107:V107"/>
    <mergeCell ref="W107:AM107"/>
    <mergeCell ref="AO107:BG107"/>
    <mergeCell ref="W115:AM115"/>
    <mergeCell ref="AO115:BG115"/>
    <mergeCell ref="A116:H116"/>
    <mergeCell ref="A117:H117"/>
    <mergeCell ref="W108:AM108"/>
    <mergeCell ref="AO108:BG108"/>
    <mergeCell ref="A109:F109"/>
    <mergeCell ref="A110:AS110"/>
    <mergeCell ref="A111:AS111"/>
    <mergeCell ref="A113:V113"/>
    <mergeCell ref="A114:V114"/>
    <mergeCell ref="W114:AM114"/>
    <mergeCell ref="AO114:BG114"/>
    <mergeCell ref="A104:F104"/>
    <mergeCell ref="G104:Y104"/>
    <mergeCell ref="Z104:AD104"/>
    <mergeCell ref="AE104:AN104"/>
    <mergeCell ref="AO104:AV104"/>
    <mergeCell ref="AW104:BD104"/>
    <mergeCell ref="BE104:BL104"/>
    <mergeCell ref="A105:F105"/>
    <mergeCell ref="G105:Y105"/>
    <mergeCell ref="Z105:AD105"/>
    <mergeCell ref="AE105:AN105"/>
    <mergeCell ref="AO105:AV105"/>
    <mergeCell ref="AW105:BD105"/>
    <mergeCell ref="BE105:BL105"/>
    <mergeCell ref="A102:F102"/>
    <mergeCell ref="G102:Y102"/>
    <mergeCell ref="Z102:AD102"/>
    <mergeCell ref="AE102:AN102"/>
    <mergeCell ref="AO102:AV102"/>
    <mergeCell ref="AW102:BD102"/>
    <mergeCell ref="BE102:BL102"/>
    <mergeCell ref="A103:F103"/>
    <mergeCell ref="G103:Y103"/>
    <mergeCell ref="Z103:AD103"/>
    <mergeCell ref="AE103:AN103"/>
    <mergeCell ref="AO103:AV103"/>
    <mergeCell ref="AW103:BD103"/>
    <mergeCell ref="BE103:BL103"/>
    <mergeCell ref="A100:F100"/>
    <mergeCell ref="G100:Y100"/>
    <mergeCell ref="Z100:AD100"/>
    <mergeCell ref="AE100:AN100"/>
    <mergeCell ref="AO100:AV100"/>
    <mergeCell ref="AW100:BD100"/>
    <mergeCell ref="BE100:BL100"/>
    <mergeCell ref="A101:F101"/>
    <mergeCell ref="G101:Y101"/>
    <mergeCell ref="Z101:AD101"/>
    <mergeCell ref="AE101:AN101"/>
    <mergeCell ref="AO101:AV101"/>
    <mergeCell ref="AW101:BD101"/>
    <mergeCell ref="BE101:BL101"/>
    <mergeCell ref="A98:F98"/>
    <mergeCell ref="G98:Y98"/>
    <mergeCell ref="Z98:AD98"/>
    <mergeCell ref="AE98:AN98"/>
    <mergeCell ref="AO98:AV98"/>
    <mergeCell ref="AW98:BD98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6:F96"/>
    <mergeCell ref="G96:Y96"/>
    <mergeCell ref="Z96:AD96"/>
    <mergeCell ref="AE96:AN96"/>
    <mergeCell ref="AO96:AV96"/>
    <mergeCell ref="AW96:BD96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4:F94"/>
    <mergeCell ref="G94:Y94"/>
    <mergeCell ref="Z94:AD94"/>
    <mergeCell ref="AE94:AN94"/>
    <mergeCell ref="AO94:AV94"/>
    <mergeCell ref="AW94:BD94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2:F92"/>
    <mergeCell ref="G92:Y92"/>
    <mergeCell ref="Z92:AD92"/>
    <mergeCell ref="AE92:AN92"/>
    <mergeCell ref="AO92:AV92"/>
    <mergeCell ref="AW92:BD92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0:F90"/>
    <mergeCell ref="G90:Y90"/>
    <mergeCell ref="Z90:AD90"/>
    <mergeCell ref="AE90:AN90"/>
    <mergeCell ref="AO90:AV90"/>
    <mergeCell ref="AW90:BD90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88:F88"/>
    <mergeCell ref="G88:Y88"/>
    <mergeCell ref="Z88:AD88"/>
    <mergeCell ref="AE88:AN88"/>
    <mergeCell ref="AO88:AV88"/>
    <mergeCell ref="AW88:BD88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6:F86"/>
    <mergeCell ref="G86:Y86"/>
    <mergeCell ref="Z86:AD86"/>
    <mergeCell ref="AE86:AN86"/>
    <mergeCell ref="AO86:AV86"/>
    <mergeCell ref="AW86:BD86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4:F84"/>
    <mergeCell ref="G84:Y84"/>
    <mergeCell ref="Z84:AD84"/>
    <mergeCell ref="AE84:AN84"/>
    <mergeCell ref="AO84:AV84"/>
    <mergeCell ref="AW84:BD84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2:F82"/>
    <mergeCell ref="G82:Y82"/>
    <mergeCell ref="Z82:AD82"/>
    <mergeCell ref="AE82:AN82"/>
    <mergeCell ref="AO82:AV82"/>
    <mergeCell ref="AW82:BD82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0:F80"/>
    <mergeCell ref="G80:Y80"/>
    <mergeCell ref="Z80:AD80"/>
    <mergeCell ref="AE80:AN80"/>
    <mergeCell ref="AO80:AV80"/>
    <mergeCell ref="AW80:BD80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78:F78"/>
    <mergeCell ref="G78:Y78"/>
    <mergeCell ref="Z78:AD78"/>
    <mergeCell ref="AE78:AN78"/>
    <mergeCell ref="AO78:AV78"/>
    <mergeCell ref="AW78:BD78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6:F76"/>
    <mergeCell ref="G76:Y76"/>
    <mergeCell ref="Z76:AD76"/>
    <mergeCell ref="AE76:AN76"/>
    <mergeCell ref="AO76:AV76"/>
    <mergeCell ref="AW76:BD76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4:F74"/>
    <mergeCell ref="G74:Y74"/>
    <mergeCell ref="Z74:AD74"/>
    <mergeCell ref="AE74:AN74"/>
    <mergeCell ref="AO74:AV74"/>
    <mergeCell ref="AW74:BD74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2:F72"/>
    <mergeCell ref="G72:Y72"/>
    <mergeCell ref="Z72:AD72"/>
    <mergeCell ref="AE72:AN72"/>
    <mergeCell ref="AO72:AV72"/>
    <mergeCell ref="AW72:BD72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0:F70"/>
    <mergeCell ref="G70:Y70"/>
    <mergeCell ref="Z70:AD70"/>
    <mergeCell ref="AE70:AN70"/>
    <mergeCell ref="AO70:AV70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68:F68"/>
    <mergeCell ref="G68:Y68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6:F66"/>
    <mergeCell ref="G66:Y66"/>
    <mergeCell ref="Z66:AD66"/>
    <mergeCell ref="AE66:AN66"/>
    <mergeCell ref="AO66:AV66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4:F64"/>
    <mergeCell ref="G64:Y64"/>
    <mergeCell ref="Z64:AD64"/>
    <mergeCell ref="AE64:AN64"/>
    <mergeCell ref="AO64:AV64"/>
    <mergeCell ref="AW64:BD64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2:F62"/>
    <mergeCell ref="G62:Y62"/>
    <mergeCell ref="Z62:AD62"/>
    <mergeCell ref="AE62:AN62"/>
    <mergeCell ref="AO62:AV62"/>
    <mergeCell ref="AW62:BD62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0:F60"/>
    <mergeCell ref="G60:Y60"/>
    <mergeCell ref="Z60:AD60"/>
    <mergeCell ref="AE60:AN60"/>
    <mergeCell ref="AO60:AV60"/>
    <mergeCell ref="AW60:BD60"/>
    <mergeCell ref="BE60:BL60"/>
    <mergeCell ref="A61:F61"/>
    <mergeCell ref="G61:Y61"/>
    <mergeCell ref="Z61:AD61"/>
    <mergeCell ref="AE61:AN61"/>
    <mergeCell ref="AO61:AV61"/>
    <mergeCell ref="AW61:BD61"/>
    <mergeCell ref="BE61:BL61"/>
    <mergeCell ref="A58:F58"/>
    <mergeCell ref="G58:Y58"/>
    <mergeCell ref="Z58:AD58"/>
    <mergeCell ref="AE58:AN58"/>
    <mergeCell ref="AO58:AV58"/>
    <mergeCell ref="AW58:BD58"/>
    <mergeCell ref="BE58:BL58"/>
    <mergeCell ref="A59:F59"/>
    <mergeCell ref="G59:Y59"/>
    <mergeCell ref="Z59:AD59"/>
    <mergeCell ref="AE59:AN59"/>
    <mergeCell ref="AO59:AV59"/>
    <mergeCell ref="AW59:BD59"/>
    <mergeCell ref="BE59:BL59"/>
    <mergeCell ref="A56:F56"/>
    <mergeCell ref="G56:Y56"/>
    <mergeCell ref="Z56:AD56"/>
    <mergeCell ref="AE56:AN56"/>
    <mergeCell ref="AO56:AV56"/>
    <mergeCell ref="AW56:BD56"/>
    <mergeCell ref="BE56:BL56"/>
    <mergeCell ref="A57:F57"/>
    <mergeCell ref="G57:Y57"/>
    <mergeCell ref="Z57:AD57"/>
    <mergeCell ref="AE57:AN57"/>
    <mergeCell ref="AO57:AV57"/>
    <mergeCell ref="AW57:BD57"/>
    <mergeCell ref="BE57:BL57"/>
    <mergeCell ref="A54:F54"/>
    <mergeCell ref="G54:Y54"/>
    <mergeCell ref="Z54:AD54"/>
    <mergeCell ref="AE54:AN54"/>
    <mergeCell ref="AO54:AV54"/>
    <mergeCell ref="AW54:BD54"/>
    <mergeCell ref="BE54:BL54"/>
    <mergeCell ref="A55:F55"/>
    <mergeCell ref="G55:Y55"/>
    <mergeCell ref="Z55:AD55"/>
    <mergeCell ref="AE55:AN55"/>
    <mergeCell ref="AO55:AV55"/>
    <mergeCell ref="AW55:BD55"/>
    <mergeCell ref="BE55:BL55"/>
    <mergeCell ref="A51:BL51"/>
    <mergeCell ref="A52:F52"/>
    <mergeCell ref="G52:Y52"/>
    <mergeCell ref="Z52:AD52"/>
    <mergeCell ref="AE52:AN52"/>
    <mergeCell ref="AO52:AV52"/>
    <mergeCell ref="AW52:BD52"/>
    <mergeCell ref="BE52:BL52"/>
    <mergeCell ref="A53:F53"/>
    <mergeCell ref="G53:Y53"/>
    <mergeCell ref="Z53:AD53"/>
    <mergeCell ref="AE53:AN53"/>
    <mergeCell ref="AO53:AV53"/>
    <mergeCell ref="AW53:BD53"/>
    <mergeCell ref="BE53:BL53"/>
    <mergeCell ref="A46:BL46"/>
    <mergeCell ref="A47:C48"/>
    <mergeCell ref="D47:AA48"/>
    <mergeCell ref="AB47:AI48"/>
    <mergeCell ref="AJ47:AQ48"/>
    <mergeCell ref="AR47:AY48"/>
    <mergeCell ref="A49:C49"/>
    <mergeCell ref="D49:AA49"/>
    <mergeCell ref="AB49:AI49"/>
    <mergeCell ref="AJ49:AQ49"/>
    <mergeCell ref="AR49:AY49"/>
    <mergeCell ref="A43:C43"/>
    <mergeCell ref="D43:AB43"/>
    <mergeCell ref="AC43:AJ43"/>
    <mergeCell ref="AK43:AR43"/>
    <mergeCell ref="AS43:AZ43"/>
    <mergeCell ref="A44:C44"/>
    <mergeCell ref="D44:AB44"/>
    <mergeCell ref="AC44:AJ44"/>
    <mergeCell ref="AK44:AR44"/>
    <mergeCell ref="AS44:AZ44"/>
    <mergeCell ref="A40:C41"/>
    <mergeCell ref="D40:AB41"/>
    <mergeCell ref="AC40:AJ41"/>
    <mergeCell ref="AK40:AR41"/>
    <mergeCell ref="AS40:AZ41"/>
    <mergeCell ref="A42:C42"/>
    <mergeCell ref="D42:AB42"/>
    <mergeCell ref="AC42:AJ42"/>
    <mergeCell ref="AK42:AR42"/>
    <mergeCell ref="AS42:AZ42"/>
    <mergeCell ref="A32:BL32"/>
    <mergeCell ref="A34:BL34"/>
    <mergeCell ref="A35:F35"/>
    <mergeCell ref="G35:BL35"/>
    <mergeCell ref="A36:F36"/>
    <mergeCell ref="G36:BL36"/>
    <mergeCell ref="A37:F37"/>
    <mergeCell ref="G37:BL37"/>
    <mergeCell ref="A39:AZ39"/>
    <mergeCell ref="A24:BL24"/>
    <mergeCell ref="A26:BL26"/>
    <mergeCell ref="A27:F27"/>
    <mergeCell ref="G27:BL27"/>
    <mergeCell ref="A28:F28"/>
    <mergeCell ref="G28:BL28"/>
    <mergeCell ref="A29:F29"/>
    <mergeCell ref="G29:BL29"/>
    <mergeCell ref="A31:BL31"/>
    <mergeCell ref="A20:T20"/>
    <mergeCell ref="U20:AD20"/>
    <mergeCell ref="AE20:AR20"/>
    <mergeCell ref="AS20:BC20"/>
    <mergeCell ref="BD20:BL20"/>
    <mergeCell ref="A21:H21"/>
    <mergeCell ref="I21:S21"/>
    <mergeCell ref="T21:W21"/>
    <mergeCell ref="A23:BL23"/>
    <mergeCell ref="B15:L15"/>
    <mergeCell ref="N15:AS15"/>
    <mergeCell ref="AU15:BB15"/>
    <mergeCell ref="B17:L17"/>
    <mergeCell ref="N17:Y17"/>
    <mergeCell ref="AA17:AI17"/>
    <mergeCell ref="AK17:BC17"/>
    <mergeCell ref="BE17:BL17"/>
    <mergeCell ref="B18:L18"/>
    <mergeCell ref="N18:Y18"/>
    <mergeCell ref="AA18:AI18"/>
    <mergeCell ref="AK18:BC18"/>
    <mergeCell ref="BE18:BL18"/>
    <mergeCell ref="B11:L11"/>
    <mergeCell ref="N11:AS11"/>
    <mergeCell ref="AU11:BB11"/>
    <mergeCell ref="B12:L12"/>
    <mergeCell ref="N12:AS12"/>
    <mergeCell ref="AU12:BB12"/>
    <mergeCell ref="B14:L14"/>
    <mergeCell ref="N14:AS14"/>
    <mergeCell ref="AU14:BB14"/>
    <mergeCell ref="AO1:BL1"/>
    <mergeCell ref="AO2:BL2"/>
    <mergeCell ref="AO3:BL3"/>
    <mergeCell ref="AO4:BL4"/>
    <mergeCell ref="AO5:BL5"/>
    <mergeCell ref="AO6:AU6"/>
    <mergeCell ref="AW6:BF6"/>
    <mergeCell ref="A8:BL8"/>
    <mergeCell ref="A9:BL9"/>
  </mergeCells>
  <conditionalFormatting sqref="G54:L54">
    <cfRule type="cellIs" dxfId="449" priority="86" stopIfTrue="1" operator="equal">
      <formula>#REF!</formula>
    </cfRule>
  </conditionalFormatting>
  <conditionalFormatting sqref="D43">
    <cfRule type="cellIs" dxfId="448" priority="87" stopIfTrue="1" operator="equal">
      <formula>#REF!</formula>
    </cfRule>
  </conditionalFormatting>
  <conditionalFormatting sqref="A54:F54">
    <cfRule type="cellIs" dxfId="447" priority="88" stopIfTrue="1" operator="equal">
      <formula>0</formula>
    </cfRule>
  </conditionalFormatting>
  <conditionalFormatting sqref="D44">
    <cfRule type="cellIs" dxfId="446" priority="85" stopIfTrue="1" operator="equal">
      <formula>$D43</formula>
    </cfRule>
  </conditionalFormatting>
  <conditionalFormatting sqref="G55">
    <cfRule type="cellIs" dxfId="445" priority="83" stopIfTrue="1" operator="equal">
      <formula>#REF!</formula>
    </cfRule>
  </conditionalFormatting>
  <conditionalFormatting sqref="A55:F55">
    <cfRule type="cellIs" dxfId="444" priority="84" stopIfTrue="1" operator="equal">
      <formula>0</formula>
    </cfRule>
  </conditionalFormatting>
  <conditionalFormatting sqref="G56:G57">
    <cfRule type="cellIs" dxfId="443" priority="81" stopIfTrue="1" operator="equal">
      <formula>$G55</formula>
    </cfRule>
  </conditionalFormatting>
  <conditionalFormatting sqref="A56:F57">
    <cfRule type="cellIs" dxfId="442" priority="82" stopIfTrue="1" operator="equal">
      <formula>0</formula>
    </cfRule>
  </conditionalFormatting>
  <conditionalFormatting sqref="G58">
    <cfRule type="cellIs" dxfId="441" priority="79" stopIfTrue="1" operator="equal">
      <formula>$G56</formula>
    </cfRule>
  </conditionalFormatting>
  <conditionalFormatting sqref="A58:F58">
    <cfRule type="cellIs" dxfId="440" priority="80" stopIfTrue="1" operator="equal">
      <formula>0</formula>
    </cfRule>
  </conditionalFormatting>
  <conditionalFormatting sqref="G59">
    <cfRule type="cellIs" dxfId="439" priority="77" stopIfTrue="1" operator="equal">
      <formula>$G58</formula>
    </cfRule>
  </conditionalFormatting>
  <conditionalFormatting sqref="A59:F59">
    <cfRule type="cellIs" dxfId="438" priority="78" stopIfTrue="1" operator="equal">
      <formula>0</formula>
    </cfRule>
  </conditionalFormatting>
  <conditionalFormatting sqref="G60">
    <cfRule type="cellIs" dxfId="437" priority="75" stopIfTrue="1" operator="equal">
      <formula>$G59</formula>
    </cfRule>
  </conditionalFormatting>
  <conditionalFormatting sqref="A60:F60">
    <cfRule type="cellIs" dxfId="436" priority="76" stopIfTrue="1" operator="equal">
      <formula>0</formula>
    </cfRule>
  </conditionalFormatting>
  <conditionalFormatting sqref="G61">
    <cfRule type="cellIs" dxfId="435" priority="73" stopIfTrue="1" operator="equal">
      <formula>$G60</formula>
    </cfRule>
  </conditionalFormatting>
  <conditionalFormatting sqref="A61:F61">
    <cfRule type="cellIs" dxfId="434" priority="74" stopIfTrue="1" operator="equal">
      <formula>0</formula>
    </cfRule>
  </conditionalFormatting>
  <conditionalFormatting sqref="G62">
    <cfRule type="cellIs" dxfId="433" priority="71" stopIfTrue="1" operator="equal">
      <formula>$G61</formula>
    </cfRule>
  </conditionalFormatting>
  <conditionalFormatting sqref="A62:F62">
    <cfRule type="cellIs" dxfId="432" priority="72" stopIfTrue="1" operator="equal">
      <formula>0</formula>
    </cfRule>
  </conditionalFormatting>
  <conditionalFormatting sqref="G63">
    <cfRule type="cellIs" dxfId="431" priority="69" stopIfTrue="1" operator="equal">
      <formula>$G62</formula>
    </cfRule>
  </conditionalFormatting>
  <conditionalFormatting sqref="A63:F63">
    <cfRule type="cellIs" dxfId="430" priority="70" stopIfTrue="1" operator="equal">
      <formula>0</formula>
    </cfRule>
  </conditionalFormatting>
  <conditionalFormatting sqref="G64">
    <cfRule type="cellIs" dxfId="429" priority="67" stopIfTrue="1" operator="equal">
      <formula>$G63</formula>
    </cfRule>
  </conditionalFormatting>
  <conditionalFormatting sqref="A64:F64">
    <cfRule type="cellIs" dxfId="428" priority="68" stopIfTrue="1" operator="equal">
      <formula>0</formula>
    </cfRule>
  </conditionalFormatting>
  <conditionalFormatting sqref="G65">
    <cfRule type="cellIs" dxfId="427" priority="65" stopIfTrue="1" operator="equal">
      <formula>$G64</formula>
    </cfRule>
  </conditionalFormatting>
  <conditionalFormatting sqref="A65:F65">
    <cfRule type="cellIs" dxfId="426" priority="66" stopIfTrue="1" operator="equal">
      <formula>0</formula>
    </cfRule>
  </conditionalFormatting>
  <conditionalFormatting sqref="A66:F66">
    <cfRule type="cellIs" dxfId="425" priority="64" stopIfTrue="1" operator="equal">
      <formula>0</formula>
    </cfRule>
  </conditionalFormatting>
  <conditionalFormatting sqref="G66">
    <cfRule type="cellIs" dxfId="424" priority="63" stopIfTrue="1" operator="equal">
      <formula>#REF!</formula>
    </cfRule>
  </conditionalFormatting>
  <conditionalFormatting sqref="G67">
    <cfRule type="cellIs" dxfId="423" priority="61" stopIfTrue="1" operator="equal">
      <formula>$G66</formula>
    </cfRule>
  </conditionalFormatting>
  <conditionalFormatting sqref="A67:F67">
    <cfRule type="cellIs" dxfId="422" priority="62" stopIfTrue="1" operator="equal">
      <formula>0</formula>
    </cfRule>
  </conditionalFormatting>
  <conditionalFormatting sqref="G68">
    <cfRule type="cellIs" dxfId="421" priority="59" stopIfTrue="1" operator="equal">
      <formula>$G67</formula>
    </cfRule>
  </conditionalFormatting>
  <conditionalFormatting sqref="A68:F68">
    <cfRule type="cellIs" dxfId="420" priority="60" stopIfTrue="1" operator="equal">
      <formula>0</formula>
    </cfRule>
  </conditionalFormatting>
  <conditionalFormatting sqref="G69">
    <cfRule type="cellIs" dxfId="419" priority="57" stopIfTrue="1" operator="equal">
      <formula>$G68</formula>
    </cfRule>
  </conditionalFormatting>
  <conditionalFormatting sqref="A69:F69">
    <cfRule type="cellIs" dxfId="418" priority="58" stopIfTrue="1" operator="equal">
      <formula>0</formula>
    </cfRule>
  </conditionalFormatting>
  <conditionalFormatting sqref="G70">
    <cfRule type="cellIs" dxfId="417" priority="55" stopIfTrue="1" operator="equal">
      <formula>$G69</formula>
    </cfRule>
  </conditionalFormatting>
  <conditionalFormatting sqref="A70:F70">
    <cfRule type="cellIs" dxfId="416" priority="56" stopIfTrue="1" operator="equal">
      <formula>0</formula>
    </cfRule>
  </conditionalFormatting>
  <conditionalFormatting sqref="G71">
    <cfRule type="cellIs" dxfId="415" priority="53" stopIfTrue="1" operator="equal">
      <formula>$G70</formula>
    </cfRule>
  </conditionalFormatting>
  <conditionalFormatting sqref="A71:F71">
    <cfRule type="cellIs" dxfId="414" priority="54" stopIfTrue="1" operator="equal">
      <formula>0</formula>
    </cfRule>
  </conditionalFormatting>
  <conditionalFormatting sqref="G73">
    <cfRule type="cellIs" dxfId="413" priority="51" stopIfTrue="1" operator="equal">
      <formula>$G71</formula>
    </cfRule>
  </conditionalFormatting>
  <conditionalFormatting sqref="A73:F73">
    <cfRule type="cellIs" dxfId="412" priority="52" stopIfTrue="1" operator="equal">
      <formula>0</formula>
    </cfRule>
  </conditionalFormatting>
  <conditionalFormatting sqref="G74">
    <cfRule type="cellIs" dxfId="411" priority="49" stopIfTrue="1" operator="equal">
      <formula>$G73</formula>
    </cfRule>
  </conditionalFormatting>
  <conditionalFormatting sqref="A74:F74">
    <cfRule type="cellIs" dxfId="410" priority="50" stopIfTrue="1" operator="equal">
      <formula>0</formula>
    </cfRule>
  </conditionalFormatting>
  <conditionalFormatting sqref="G75">
    <cfRule type="cellIs" dxfId="409" priority="47" stopIfTrue="1" operator="equal">
      <formula>$G74</formula>
    </cfRule>
  </conditionalFormatting>
  <conditionalFormatting sqref="A75:F75">
    <cfRule type="cellIs" dxfId="408" priority="48" stopIfTrue="1" operator="equal">
      <formula>0</formula>
    </cfRule>
  </conditionalFormatting>
  <conditionalFormatting sqref="G76">
    <cfRule type="cellIs" dxfId="407" priority="45" stopIfTrue="1" operator="equal">
      <formula>$G75</formula>
    </cfRule>
  </conditionalFormatting>
  <conditionalFormatting sqref="A76:F76">
    <cfRule type="cellIs" dxfId="406" priority="46" stopIfTrue="1" operator="equal">
      <formula>0</formula>
    </cfRule>
  </conditionalFormatting>
  <conditionalFormatting sqref="G77">
    <cfRule type="cellIs" dxfId="405" priority="43" stopIfTrue="1" operator="equal">
      <formula>$G76</formula>
    </cfRule>
  </conditionalFormatting>
  <conditionalFormatting sqref="A77:F77">
    <cfRule type="cellIs" dxfId="404" priority="44" stopIfTrue="1" operator="equal">
      <formula>0</formula>
    </cfRule>
  </conditionalFormatting>
  <conditionalFormatting sqref="G78">
    <cfRule type="cellIs" dxfId="403" priority="41" stopIfTrue="1" operator="equal">
      <formula>$G77</formula>
    </cfRule>
  </conditionalFormatting>
  <conditionalFormatting sqref="A78:F78">
    <cfRule type="cellIs" dxfId="402" priority="42" stopIfTrue="1" operator="equal">
      <formula>0</formula>
    </cfRule>
  </conditionalFormatting>
  <conditionalFormatting sqref="G79">
    <cfRule type="cellIs" dxfId="401" priority="39" stopIfTrue="1" operator="equal">
      <formula>$G78</formula>
    </cfRule>
  </conditionalFormatting>
  <conditionalFormatting sqref="A79:F79">
    <cfRule type="cellIs" dxfId="400" priority="40" stopIfTrue="1" operator="equal">
      <formula>0</formula>
    </cfRule>
  </conditionalFormatting>
  <conditionalFormatting sqref="G80">
    <cfRule type="cellIs" dxfId="399" priority="37" stopIfTrue="1" operator="equal">
      <formula>$G79</formula>
    </cfRule>
  </conditionalFormatting>
  <conditionalFormatting sqref="A80:F80">
    <cfRule type="cellIs" dxfId="398" priority="38" stopIfTrue="1" operator="equal">
      <formula>0</formula>
    </cfRule>
  </conditionalFormatting>
  <conditionalFormatting sqref="G81">
    <cfRule type="cellIs" dxfId="397" priority="35" stopIfTrue="1" operator="equal">
      <formula>$G80</formula>
    </cfRule>
  </conditionalFormatting>
  <conditionalFormatting sqref="A81:F81">
    <cfRule type="cellIs" dxfId="396" priority="36" stopIfTrue="1" operator="equal">
      <formula>0</formula>
    </cfRule>
  </conditionalFormatting>
  <conditionalFormatting sqref="G82">
    <cfRule type="cellIs" dxfId="395" priority="33" stopIfTrue="1" operator="equal">
      <formula>$G81</formula>
    </cfRule>
  </conditionalFormatting>
  <conditionalFormatting sqref="A82:F82">
    <cfRule type="cellIs" dxfId="394" priority="34" stopIfTrue="1" operator="equal">
      <formula>0</formula>
    </cfRule>
  </conditionalFormatting>
  <conditionalFormatting sqref="G83">
    <cfRule type="cellIs" dxfId="393" priority="31" stopIfTrue="1" operator="equal">
      <formula>#REF!</formula>
    </cfRule>
  </conditionalFormatting>
  <conditionalFormatting sqref="A83:F83">
    <cfRule type="cellIs" dxfId="392" priority="32" stopIfTrue="1" operator="equal">
      <formula>0</formula>
    </cfRule>
  </conditionalFormatting>
  <conditionalFormatting sqref="G84">
    <cfRule type="cellIs" dxfId="391" priority="29" stopIfTrue="1" operator="equal">
      <formula>$G83</formula>
    </cfRule>
  </conditionalFormatting>
  <conditionalFormatting sqref="A84:F84">
    <cfRule type="cellIs" dxfId="390" priority="30" stopIfTrue="1" operator="equal">
      <formula>0</formula>
    </cfRule>
  </conditionalFormatting>
  <conditionalFormatting sqref="G85">
    <cfRule type="cellIs" dxfId="389" priority="27" stopIfTrue="1" operator="equal">
      <formula>$G84</formula>
    </cfRule>
  </conditionalFormatting>
  <conditionalFormatting sqref="A85:F85">
    <cfRule type="cellIs" dxfId="388" priority="28" stopIfTrue="1" operator="equal">
      <formula>0</formula>
    </cfRule>
  </conditionalFormatting>
  <conditionalFormatting sqref="G86:G88">
    <cfRule type="cellIs" dxfId="387" priority="25" stopIfTrue="1" operator="equal">
      <formula>$G85</formula>
    </cfRule>
  </conditionalFormatting>
  <conditionalFormatting sqref="A86:F88">
    <cfRule type="cellIs" dxfId="386" priority="26" stopIfTrue="1" operator="equal">
      <formula>0</formula>
    </cfRule>
  </conditionalFormatting>
  <conditionalFormatting sqref="G90">
    <cfRule type="cellIs" dxfId="385" priority="23" stopIfTrue="1" operator="equal">
      <formula>$G86</formula>
    </cfRule>
  </conditionalFormatting>
  <conditionalFormatting sqref="A90:F90">
    <cfRule type="cellIs" dxfId="384" priority="24" stopIfTrue="1" operator="equal">
      <formula>0</formula>
    </cfRule>
  </conditionalFormatting>
  <conditionalFormatting sqref="G91">
    <cfRule type="cellIs" dxfId="383" priority="21" stopIfTrue="1" operator="equal">
      <formula>$G90</formula>
    </cfRule>
  </conditionalFormatting>
  <conditionalFormatting sqref="A91:F91">
    <cfRule type="cellIs" dxfId="382" priority="22" stopIfTrue="1" operator="equal">
      <formula>0</formula>
    </cfRule>
  </conditionalFormatting>
  <conditionalFormatting sqref="G92">
    <cfRule type="cellIs" dxfId="381" priority="19" stopIfTrue="1" operator="equal">
      <formula>$G91</formula>
    </cfRule>
  </conditionalFormatting>
  <conditionalFormatting sqref="A92:F92">
    <cfRule type="cellIs" dxfId="380" priority="20" stopIfTrue="1" operator="equal">
      <formula>0</formula>
    </cfRule>
  </conditionalFormatting>
  <conditionalFormatting sqref="G93">
    <cfRule type="cellIs" dxfId="379" priority="17" stopIfTrue="1" operator="equal">
      <formula>$G92</formula>
    </cfRule>
  </conditionalFormatting>
  <conditionalFormatting sqref="A93:F93">
    <cfRule type="cellIs" dxfId="378" priority="18" stopIfTrue="1" operator="equal">
      <formula>0</formula>
    </cfRule>
  </conditionalFormatting>
  <conditionalFormatting sqref="G94">
    <cfRule type="cellIs" dxfId="377" priority="15" stopIfTrue="1" operator="equal">
      <formula>$G93</formula>
    </cfRule>
  </conditionalFormatting>
  <conditionalFormatting sqref="A94:F94">
    <cfRule type="cellIs" dxfId="376" priority="16" stopIfTrue="1" operator="equal">
      <formula>0</formula>
    </cfRule>
  </conditionalFormatting>
  <conditionalFormatting sqref="G95">
    <cfRule type="cellIs" dxfId="375" priority="13" stopIfTrue="1" operator="equal">
      <formula>$G94</formula>
    </cfRule>
  </conditionalFormatting>
  <conditionalFormatting sqref="A95:F95">
    <cfRule type="cellIs" dxfId="374" priority="14" stopIfTrue="1" operator="equal">
      <formula>0</formula>
    </cfRule>
  </conditionalFormatting>
  <conditionalFormatting sqref="G96">
    <cfRule type="cellIs" dxfId="373" priority="11" stopIfTrue="1" operator="equal">
      <formula>$G95</formula>
    </cfRule>
  </conditionalFormatting>
  <conditionalFormatting sqref="A96:F96">
    <cfRule type="cellIs" dxfId="372" priority="12" stopIfTrue="1" operator="equal">
      <formula>0</formula>
    </cfRule>
  </conditionalFormatting>
  <conditionalFormatting sqref="G97">
    <cfRule type="cellIs" dxfId="371" priority="9" stopIfTrue="1" operator="equal">
      <formula>$G96</formula>
    </cfRule>
  </conditionalFormatting>
  <conditionalFormatting sqref="A97:F97">
    <cfRule type="cellIs" dxfId="370" priority="10" stopIfTrue="1" operator="equal">
      <formula>0</formula>
    </cfRule>
  </conditionalFormatting>
  <conditionalFormatting sqref="G98">
    <cfRule type="cellIs" dxfId="369" priority="7" stopIfTrue="1" operator="equal">
      <formula>$G97</formula>
    </cfRule>
  </conditionalFormatting>
  <conditionalFormatting sqref="A98:F98">
    <cfRule type="cellIs" dxfId="368" priority="8" stopIfTrue="1" operator="equal">
      <formula>0</formula>
    </cfRule>
  </conditionalFormatting>
  <conditionalFormatting sqref="G99:G105">
    <cfRule type="cellIs" dxfId="367" priority="5" stopIfTrue="1" operator="equal">
      <formula>$G98</formula>
    </cfRule>
  </conditionalFormatting>
  <conditionalFormatting sqref="A99:F105">
    <cfRule type="cellIs" dxfId="366" priority="6" stopIfTrue="1" operator="equal">
      <formula>0</formula>
    </cfRule>
  </conditionalFormatting>
  <conditionalFormatting sqref="G72">
    <cfRule type="cellIs" dxfId="365" priority="3" stopIfTrue="1" operator="equal">
      <formula>$G71</formula>
    </cfRule>
  </conditionalFormatting>
  <conditionalFormatting sqref="A72:F72">
    <cfRule type="cellIs" dxfId="364" priority="4" stopIfTrue="1" operator="equal">
      <formula>0</formula>
    </cfRule>
  </conditionalFormatting>
  <conditionalFormatting sqref="G89">
    <cfRule type="cellIs" dxfId="363" priority="1" stopIfTrue="1" operator="equal">
      <formula>$G86</formula>
    </cfRule>
  </conditionalFormatting>
  <conditionalFormatting sqref="A89:F89">
    <cfRule type="cellIs" dxfId="362" priority="2" stopIfTrue="1" operator="equal">
      <formula>0</formula>
    </cfRule>
  </conditionalFormatting>
  <pageMargins left="0.78740157480314965" right="0.78740157480314965" top="1.1811023622047245" bottom="0.39370078740157483" header="0" footer="0"/>
  <pageSetup paperSize="9" scale="70" fitToHeight="500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CA109"/>
  <sheetViews>
    <sheetView view="pageBreakPreview" zoomScaleNormal="100" zoomScaleSheetLayoutView="100" workbookViewId="0">
      <selection activeCell="AW7" sqref="AW7:BF7"/>
    </sheetView>
  </sheetViews>
  <sheetFormatPr defaultRowHeight="12.75" x14ac:dyDescent="0.2"/>
  <cols>
    <col min="1" max="54" width="2.85546875" style="36" customWidth="1"/>
    <col min="55" max="55" width="3.5703125" style="36" customWidth="1"/>
    <col min="56" max="65" width="2.85546875" style="36" customWidth="1"/>
    <col min="66" max="77" width="3" style="36" customWidth="1"/>
    <col min="78" max="78" width="4.5703125" style="36" customWidth="1"/>
    <col min="79" max="79" width="5.28515625" style="36" hidden="1" customWidth="1"/>
    <col min="80" max="16384" width="9.140625" style="36"/>
  </cols>
  <sheetData>
    <row r="1" spans="1:77" ht="44.25" customHeight="1" x14ac:dyDescent="0.2">
      <c r="AO1" s="170" t="s">
        <v>30</v>
      </c>
      <c r="AP1" s="170"/>
      <c r="AQ1" s="170"/>
      <c r="AR1" s="170"/>
      <c r="AS1" s="170"/>
      <c r="AT1" s="170"/>
      <c r="AU1" s="170"/>
      <c r="AV1" s="170"/>
      <c r="AW1" s="170"/>
      <c r="AX1" s="170"/>
      <c r="AY1" s="170"/>
      <c r="AZ1" s="170"/>
      <c r="BA1" s="170"/>
      <c r="BB1" s="170"/>
      <c r="BC1" s="170"/>
      <c r="BD1" s="170"/>
      <c r="BE1" s="170"/>
      <c r="BF1" s="170"/>
      <c r="BG1" s="170"/>
      <c r="BH1" s="170"/>
      <c r="BI1" s="170"/>
      <c r="BJ1" s="170"/>
      <c r="BK1" s="170"/>
      <c r="BL1" s="170"/>
    </row>
    <row r="2" spans="1:77" ht="15.95" customHeight="1" x14ac:dyDescent="0.2">
      <c r="AO2" s="171" t="s">
        <v>0</v>
      </c>
      <c r="AP2" s="171"/>
      <c r="AQ2" s="171"/>
      <c r="AR2" s="171"/>
      <c r="AS2" s="171"/>
      <c r="AT2" s="171"/>
      <c r="AU2" s="171"/>
      <c r="AV2" s="171"/>
      <c r="AW2" s="171"/>
      <c r="AX2" s="171"/>
      <c r="AY2" s="171"/>
      <c r="AZ2" s="171"/>
      <c r="BA2" s="171"/>
      <c r="BB2" s="171"/>
      <c r="BC2" s="171"/>
      <c r="BD2" s="171"/>
      <c r="BE2" s="171"/>
      <c r="BF2" s="171"/>
      <c r="BG2" s="171"/>
      <c r="BH2" s="171"/>
      <c r="BI2" s="171"/>
      <c r="BJ2" s="171"/>
      <c r="BK2" s="171"/>
      <c r="BL2" s="171"/>
    </row>
    <row r="3" spans="1:77" ht="15" customHeight="1" x14ac:dyDescent="0.2">
      <c r="AO3" s="172" t="s">
        <v>290</v>
      </c>
      <c r="AP3" s="165"/>
      <c r="AQ3" s="165"/>
      <c r="AR3" s="165"/>
      <c r="AS3" s="165"/>
      <c r="AT3" s="165"/>
      <c r="AU3" s="165"/>
      <c r="AV3" s="165"/>
      <c r="AW3" s="165"/>
      <c r="AX3" s="165"/>
      <c r="AY3" s="165"/>
      <c r="AZ3" s="165"/>
      <c r="BA3" s="165"/>
      <c r="BB3" s="165"/>
      <c r="BC3" s="165"/>
      <c r="BD3" s="165"/>
      <c r="BE3" s="165"/>
      <c r="BF3" s="165"/>
      <c r="BG3" s="165"/>
      <c r="BH3" s="165"/>
      <c r="BI3" s="165"/>
      <c r="BJ3" s="165"/>
      <c r="BK3" s="165"/>
      <c r="BL3" s="165"/>
    </row>
    <row r="4" spans="1:77" ht="18" customHeight="1" x14ac:dyDescent="0.2">
      <c r="AO4" s="173" t="s">
        <v>84</v>
      </c>
      <c r="AP4" s="174"/>
      <c r="AQ4" s="174"/>
      <c r="AR4" s="174"/>
      <c r="AS4" s="174"/>
      <c r="AT4" s="174"/>
      <c r="AU4" s="174"/>
      <c r="AV4" s="174"/>
      <c r="AW4" s="174"/>
      <c r="AX4" s="174"/>
      <c r="AY4" s="174"/>
      <c r="AZ4" s="174"/>
      <c r="BA4" s="174"/>
      <c r="BB4" s="174"/>
      <c r="BC4" s="174"/>
      <c r="BD4" s="174"/>
      <c r="BE4" s="174"/>
      <c r="BF4" s="174"/>
      <c r="BG4" s="174"/>
      <c r="BH4" s="174"/>
      <c r="BI4" s="174"/>
      <c r="BJ4" s="174"/>
      <c r="BK4" s="174"/>
      <c r="BL4" s="174"/>
    </row>
    <row r="5" spans="1:77" x14ac:dyDescent="0.2">
      <c r="AO5" s="175" t="s">
        <v>17</v>
      </c>
      <c r="AP5" s="175"/>
      <c r="AQ5" s="175"/>
      <c r="AR5" s="175"/>
      <c r="AS5" s="175"/>
      <c r="AT5" s="175"/>
      <c r="AU5" s="175"/>
      <c r="AV5" s="175"/>
      <c r="AW5" s="175"/>
      <c r="AX5" s="175"/>
      <c r="AY5" s="175"/>
      <c r="AZ5" s="175"/>
      <c r="BA5" s="175"/>
      <c r="BB5" s="175"/>
      <c r="BC5" s="175"/>
      <c r="BD5" s="175"/>
      <c r="BE5" s="175"/>
      <c r="BF5" s="175"/>
      <c r="BG5" s="175"/>
      <c r="BH5" s="175"/>
      <c r="BI5" s="175"/>
      <c r="BJ5" s="175"/>
      <c r="BK5" s="175"/>
      <c r="BL5" s="175"/>
    </row>
    <row r="6" spans="1:77" x14ac:dyDescent="0.2">
      <c r="AO6" s="176"/>
      <c r="AP6" s="176"/>
      <c r="AQ6" s="176"/>
      <c r="AR6" s="176"/>
      <c r="AS6" s="176"/>
      <c r="AT6" s="176"/>
      <c r="AU6" s="176"/>
      <c r="AV6" s="176"/>
      <c r="AW6" s="176"/>
      <c r="AX6" s="176"/>
      <c r="AY6" s="176"/>
      <c r="AZ6" s="176"/>
      <c r="BA6" s="176"/>
      <c r="BB6" s="176"/>
      <c r="BC6" s="176"/>
      <c r="BD6" s="176"/>
      <c r="BE6" s="176"/>
      <c r="BF6" s="176"/>
    </row>
    <row r="7" spans="1:77" ht="12.75" customHeight="1" x14ac:dyDescent="0.2">
      <c r="AO7" s="164" t="s">
        <v>514</v>
      </c>
      <c r="AP7" s="165"/>
      <c r="AQ7" s="165"/>
      <c r="AR7" s="165"/>
      <c r="AS7" s="165"/>
      <c r="AT7" s="165"/>
      <c r="AU7" s="165"/>
      <c r="AV7" s="36" t="s">
        <v>57</v>
      </c>
      <c r="AW7" s="164">
        <v>146</v>
      </c>
      <c r="AX7" s="165"/>
      <c r="AY7" s="165"/>
      <c r="AZ7" s="165"/>
      <c r="BA7" s="165"/>
      <c r="BB7" s="165"/>
      <c r="BC7" s="165"/>
      <c r="BD7" s="165"/>
      <c r="BE7" s="165"/>
      <c r="BF7" s="165"/>
    </row>
    <row r="8" spans="1:77" x14ac:dyDescent="0.2">
      <c r="AO8" s="37"/>
      <c r="AP8" s="37"/>
      <c r="AQ8" s="37"/>
      <c r="AR8" s="37"/>
      <c r="AS8" s="37"/>
      <c r="AT8" s="37"/>
      <c r="AU8" s="37"/>
      <c r="AW8" s="38"/>
      <c r="AX8" s="38"/>
      <c r="AY8" s="38"/>
      <c r="AZ8" s="38"/>
      <c r="BA8" s="38"/>
      <c r="BB8" s="38"/>
      <c r="BC8" s="38"/>
      <c r="BD8" s="38"/>
      <c r="BE8" s="38"/>
      <c r="BF8" s="38"/>
    </row>
    <row r="10" spans="1:77" ht="15.75" customHeight="1" x14ac:dyDescent="0.2">
      <c r="A10" s="166" t="s">
        <v>18</v>
      </c>
      <c r="B10" s="166"/>
      <c r="C10" s="166"/>
      <c r="D10" s="166"/>
      <c r="E10" s="166"/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166"/>
      <c r="T10" s="166"/>
      <c r="U10" s="166"/>
      <c r="V10" s="166"/>
      <c r="W10" s="166"/>
      <c r="X10" s="166"/>
      <c r="Y10" s="166"/>
      <c r="Z10" s="166"/>
      <c r="AA10" s="166"/>
      <c r="AB10" s="166"/>
      <c r="AC10" s="166"/>
      <c r="AD10" s="166"/>
      <c r="AE10" s="166"/>
      <c r="AF10" s="166"/>
      <c r="AG10" s="166"/>
      <c r="AH10" s="166"/>
      <c r="AI10" s="166"/>
      <c r="AJ10" s="166"/>
      <c r="AK10" s="166"/>
      <c r="AL10" s="166"/>
      <c r="AM10" s="166"/>
      <c r="AN10" s="166"/>
      <c r="AO10" s="166"/>
      <c r="AP10" s="166"/>
      <c r="AQ10" s="166"/>
      <c r="AR10" s="166"/>
      <c r="AS10" s="166"/>
      <c r="AT10" s="166"/>
      <c r="AU10" s="166"/>
      <c r="AV10" s="166"/>
      <c r="AW10" s="166"/>
      <c r="AX10" s="166"/>
      <c r="AY10" s="166"/>
      <c r="AZ10" s="166"/>
      <c r="BA10" s="166"/>
      <c r="BB10" s="166"/>
      <c r="BC10" s="166"/>
      <c r="BD10" s="166"/>
      <c r="BE10" s="166"/>
      <c r="BF10" s="166"/>
      <c r="BG10" s="166"/>
      <c r="BH10" s="166"/>
      <c r="BI10" s="166"/>
      <c r="BJ10" s="166"/>
      <c r="BK10" s="166"/>
      <c r="BL10" s="166"/>
    </row>
    <row r="11" spans="1:77" ht="15.75" customHeight="1" x14ac:dyDescent="0.2">
      <c r="A11" s="166" t="s">
        <v>296</v>
      </c>
      <c r="B11" s="166"/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6"/>
      <c r="X11" s="166"/>
      <c r="Y11" s="166"/>
      <c r="Z11" s="166"/>
      <c r="AA11" s="166"/>
      <c r="AB11" s="166"/>
      <c r="AC11" s="166"/>
      <c r="AD11" s="166"/>
      <c r="AE11" s="166"/>
      <c r="AF11" s="166"/>
      <c r="AG11" s="166"/>
      <c r="AH11" s="166"/>
      <c r="AI11" s="166"/>
      <c r="AJ11" s="166"/>
      <c r="AK11" s="166"/>
      <c r="AL11" s="166"/>
      <c r="AM11" s="166"/>
      <c r="AN11" s="166"/>
      <c r="AO11" s="166"/>
      <c r="AP11" s="166"/>
      <c r="AQ11" s="166"/>
      <c r="AR11" s="166"/>
      <c r="AS11" s="166"/>
      <c r="AT11" s="166"/>
      <c r="AU11" s="166"/>
      <c r="AV11" s="166"/>
      <c r="AW11" s="166"/>
      <c r="AX11" s="166"/>
      <c r="AY11" s="166"/>
      <c r="AZ11" s="166"/>
      <c r="BA11" s="166"/>
      <c r="BB11" s="166"/>
      <c r="BC11" s="166"/>
      <c r="BD11" s="166"/>
      <c r="BE11" s="166"/>
      <c r="BF11" s="166"/>
      <c r="BG11" s="166"/>
      <c r="BH11" s="166"/>
      <c r="BI11" s="166"/>
      <c r="BJ11" s="166"/>
      <c r="BK11" s="166"/>
      <c r="BL11" s="166"/>
    </row>
    <row r="12" spans="1:77" ht="15.75" x14ac:dyDescent="0.2">
      <c r="A12" s="87"/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</row>
    <row r="13" spans="1:77" s="42" customFormat="1" ht="14.25" customHeight="1" x14ac:dyDescent="0.2">
      <c r="A13" s="39" t="s">
        <v>47</v>
      </c>
      <c r="B13" s="167" t="s">
        <v>83</v>
      </c>
      <c r="C13" s="168"/>
      <c r="D13" s="168"/>
      <c r="E13" s="168"/>
      <c r="F13" s="168"/>
      <c r="G13" s="168"/>
      <c r="H13" s="168"/>
      <c r="I13" s="168"/>
      <c r="J13" s="168"/>
      <c r="K13" s="168"/>
      <c r="L13" s="168"/>
      <c r="M13" s="40"/>
      <c r="N13" s="169" t="s">
        <v>84</v>
      </c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E13" s="165"/>
      <c r="AF13" s="165"/>
      <c r="AG13" s="165"/>
      <c r="AH13" s="165"/>
      <c r="AI13" s="165"/>
      <c r="AJ13" s="165"/>
      <c r="AK13" s="165"/>
      <c r="AL13" s="165"/>
      <c r="AM13" s="165"/>
      <c r="AN13" s="165"/>
      <c r="AO13" s="165"/>
      <c r="AP13" s="165"/>
      <c r="AQ13" s="165"/>
      <c r="AR13" s="165"/>
      <c r="AS13" s="165"/>
      <c r="AT13" s="41"/>
      <c r="AU13" s="167" t="s">
        <v>88</v>
      </c>
      <c r="AV13" s="168"/>
      <c r="AW13" s="168"/>
      <c r="AX13" s="168"/>
      <c r="AY13" s="168"/>
      <c r="AZ13" s="168"/>
      <c r="BA13" s="168"/>
      <c r="BB13" s="168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</row>
    <row r="14" spans="1:77" s="42" customFormat="1" ht="24" customHeight="1" x14ac:dyDescent="0.2">
      <c r="A14" s="43"/>
      <c r="B14" s="177" t="s">
        <v>50</v>
      </c>
      <c r="C14" s="177"/>
      <c r="D14" s="177"/>
      <c r="E14" s="177"/>
      <c r="F14" s="177"/>
      <c r="G14" s="177"/>
      <c r="H14" s="177"/>
      <c r="I14" s="177"/>
      <c r="J14" s="177"/>
      <c r="K14" s="177"/>
      <c r="L14" s="177"/>
      <c r="M14" s="43"/>
      <c r="N14" s="178" t="s">
        <v>56</v>
      </c>
      <c r="O14" s="178"/>
      <c r="P14" s="178"/>
      <c r="Q14" s="178"/>
      <c r="R14" s="178"/>
      <c r="S14" s="178"/>
      <c r="T14" s="178"/>
      <c r="U14" s="178"/>
      <c r="V14" s="178"/>
      <c r="W14" s="178"/>
      <c r="X14" s="178"/>
      <c r="Y14" s="178"/>
      <c r="Z14" s="178"/>
      <c r="AA14" s="178"/>
      <c r="AB14" s="178"/>
      <c r="AC14" s="178"/>
      <c r="AD14" s="178"/>
      <c r="AE14" s="178"/>
      <c r="AF14" s="178"/>
      <c r="AG14" s="178"/>
      <c r="AH14" s="178"/>
      <c r="AI14" s="178"/>
      <c r="AJ14" s="178"/>
      <c r="AK14" s="178"/>
      <c r="AL14" s="178"/>
      <c r="AM14" s="178"/>
      <c r="AN14" s="178"/>
      <c r="AO14" s="178"/>
      <c r="AP14" s="178"/>
      <c r="AQ14" s="178"/>
      <c r="AR14" s="178"/>
      <c r="AS14" s="178"/>
      <c r="AT14" s="43"/>
      <c r="AU14" s="177" t="s">
        <v>49</v>
      </c>
      <c r="AV14" s="177"/>
      <c r="AW14" s="177"/>
      <c r="AX14" s="177"/>
      <c r="AY14" s="177"/>
      <c r="AZ14" s="177"/>
      <c r="BA14" s="177"/>
      <c r="BB14" s="177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</row>
    <row r="15" spans="1:77" s="42" customFormat="1" x14ac:dyDescent="0.2">
      <c r="BE15" s="44"/>
      <c r="BF15" s="44"/>
      <c r="BG15" s="44"/>
      <c r="BH15" s="44"/>
      <c r="BI15" s="44"/>
      <c r="BJ15" s="44"/>
      <c r="BK15" s="44"/>
      <c r="BL15" s="44"/>
    </row>
    <row r="16" spans="1:77" s="42" customFormat="1" ht="15" customHeight="1" x14ac:dyDescent="0.2">
      <c r="A16" s="45" t="s">
        <v>4</v>
      </c>
      <c r="B16" s="167" t="s">
        <v>92</v>
      </c>
      <c r="C16" s="168"/>
      <c r="D16" s="168"/>
      <c r="E16" s="168"/>
      <c r="F16" s="168"/>
      <c r="G16" s="168"/>
      <c r="H16" s="168"/>
      <c r="I16" s="168"/>
      <c r="J16" s="168"/>
      <c r="K16" s="168"/>
      <c r="L16" s="168"/>
      <c r="M16" s="40"/>
      <c r="N16" s="169" t="s">
        <v>84</v>
      </c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/>
      <c r="AL16" s="165"/>
      <c r="AM16" s="165"/>
      <c r="AN16" s="165"/>
      <c r="AO16" s="165"/>
      <c r="AP16" s="165"/>
      <c r="AQ16" s="165"/>
      <c r="AR16" s="165"/>
      <c r="AS16" s="165"/>
      <c r="AT16" s="41"/>
      <c r="AU16" s="167" t="s">
        <v>88</v>
      </c>
      <c r="AV16" s="168"/>
      <c r="AW16" s="168"/>
      <c r="AX16" s="168"/>
      <c r="AY16" s="168"/>
      <c r="AZ16" s="168"/>
      <c r="BA16" s="168"/>
      <c r="BB16" s="168"/>
      <c r="BC16" s="46"/>
      <c r="BD16" s="46"/>
      <c r="BE16" s="46"/>
      <c r="BF16" s="46"/>
      <c r="BG16" s="46"/>
      <c r="BH16" s="46"/>
      <c r="BI16" s="46"/>
      <c r="BJ16" s="46"/>
      <c r="BK16" s="46"/>
      <c r="BL16" s="47"/>
      <c r="BM16" s="48"/>
      <c r="BN16" s="48"/>
      <c r="BO16" s="48"/>
      <c r="BP16" s="46"/>
      <c r="BQ16" s="46"/>
      <c r="BR16" s="46"/>
      <c r="BS16" s="46"/>
      <c r="BT16" s="46"/>
      <c r="BU16" s="46"/>
      <c r="BV16" s="46"/>
      <c r="BW16" s="46"/>
    </row>
    <row r="17" spans="1:79" s="42" customFormat="1" ht="24" customHeight="1" x14ac:dyDescent="0.2">
      <c r="A17" s="49"/>
      <c r="B17" s="177" t="s">
        <v>50</v>
      </c>
      <c r="C17" s="177"/>
      <c r="D17" s="177"/>
      <c r="E17" s="177"/>
      <c r="F17" s="177"/>
      <c r="G17" s="177"/>
      <c r="H17" s="177"/>
      <c r="I17" s="177"/>
      <c r="J17" s="177"/>
      <c r="K17" s="177"/>
      <c r="L17" s="177"/>
      <c r="M17" s="43"/>
      <c r="N17" s="178" t="s">
        <v>55</v>
      </c>
      <c r="O17" s="178"/>
      <c r="P17" s="178"/>
      <c r="Q17" s="178"/>
      <c r="R17" s="178"/>
      <c r="S17" s="178"/>
      <c r="T17" s="178"/>
      <c r="U17" s="178"/>
      <c r="V17" s="178"/>
      <c r="W17" s="178"/>
      <c r="X17" s="178"/>
      <c r="Y17" s="178"/>
      <c r="Z17" s="178"/>
      <c r="AA17" s="178"/>
      <c r="AB17" s="178"/>
      <c r="AC17" s="178"/>
      <c r="AD17" s="178"/>
      <c r="AE17" s="178"/>
      <c r="AF17" s="178"/>
      <c r="AG17" s="178"/>
      <c r="AH17" s="178"/>
      <c r="AI17" s="178"/>
      <c r="AJ17" s="178"/>
      <c r="AK17" s="178"/>
      <c r="AL17" s="178"/>
      <c r="AM17" s="178"/>
      <c r="AN17" s="178"/>
      <c r="AO17" s="178"/>
      <c r="AP17" s="178"/>
      <c r="AQ17" s="178"/>
      <c r="AR17" s="178"/>
      <c r="AS17" s="178"/>
      <c r="AT17" s="43"/>
      <c r="AU17" s="177" t="s">
        <v>49</v>
      </c>
      <c r="AV17" s="177"/>
      <c r="AW17" s="177"/>
      <c r="AX17" s="177"/>
      <c r="AY17" s="177"/>
      <c r="AZ17" s="177"/>
      <c r="BA17" s="177"/>
      <c r="BB17" s="177"/>
      <c r="BC17" s="50"/>
      <c r="BD17" s="50"/>
      <c r="BE17" s="50"/>
      <c r="BF17" s="50"/>
      <c r="BG17" s="50"/>
      <c r="BH17" s="50"/>
      <c r="BI17" s="50"/>
      <c r="BJ17" s="50"/>
      <c r="BK17" s="51"/>
      <c r="BL17" s="50"/>
      <c r="BM17" s="48"/>
      <c r="BN17" s="48"/>
      <c r="BO17" s="48"/>
      <c r="BP17" s="50"/>
      <c r="BQ17" s="50"/>
      <c r="BR17" s="50"/>
      <c r="BS17" s="50"/>
      <c r="BT17" s="50"/>
      <c r="BU17" s="50"/>
      <c r="BV17" s="50"/>
      <c r="BW17" s="50"/>
    </row>
    <row r="18" spans="1:79" s="42" customFormat="1" x14ac:dyDescent="0.2"/>
    <row r="19" spans="1:79" s="42" customFormat="1" ht="28.5" customHeight="1" x14ac:dyDescent="0.2">
      <c r="A19" s="39" t="s">
        <v>48</v>
      </c>
      <c r="B19" s="167" t="s">
        <v>201</v>
      </c>
      <c r="C19" s="168"/>
      <c r="D19" s="168"/>
      <c r="E19" s="168"/>
      <c r="F19" s="168"/>
      <c r="G19" s="168"/>
      <c r="H19" s="168"/>
      <c r="I19" s="168"/>
      <c r="J19" s="168"/>
      <c r="K19" s="168"/>
      <c r="L19" s="168"/>
      <c r="N19" s="167" t="s">
        <v>203</v>
      </c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46"/>
      <c r="AA19" s="167" t="s">
        <v>204</v>
      </c>
      <c r="AB19" s="168"/>
      <c r="AC19" s="168"/>
      <c r="AD19" s="168"/>
      <c r="AE19" s="168"/>
      <c r="AF19" s="168"/>
      <c r="AG19" s="168"/>
      <c r="AH19" s="168"/>
      <c r="AI19" s="168"/>
      <c r="AJ19" s="46"/>
      <c r="AK19" s="179" t="s">
        <v>202</v>
      </c>
      <c r="AL19" s="165"/>
      <c r="AM19" s="165"/>
      <c r="AN19" s="165"/>
      <c r="AO19" s="165"/>
      <c r="AP19" s="165"/>
      <c r="AQ19" s="165"/>
      <c r="AR19" s="165"/>
      <c r="AS19" s="165"/>
      <c r="AT19" s="165"/>
      <c r="AU19" s="165"/>
      <c r="AV19" s="165"/>
      <c r="AW19" s="165"/>
      <c r="AX19" s="165"/>
      <c r="AY19" s="165"/>
      <c r="AZ19" s="165"/>
      <c r="BA19" s="165"/>
      <c r="BB19" s="165"/>
      <c r="BC19" s="165"/>
      <c r="BD19" s="46"/>
      <c r="BE19" s="167" t="s">
        <v>89</v>
      </c>
      <c r="BF19" s="168"/>
      <c r="BG19" s="168"/>
      <c r="BH19" s="168"/>
      <c r="BI19" s="168"/>
      <c r="BJ19" s="168"/>
      <c r="BK19" s="168"/>
      <c r="BL19" s="168"/>
      <c r="BM19" s="46"/>
      <c r="BN19" s="46"/>
      <c r="BO19" s="46"/>
      <c r="BP19" s="46"/>
      <c r="BQ19" s="46"/>
      <c r="BR19" s="46"/>
      <c r="BS19" s="46"/>
      <c r="BT19" s="46"/>
      <c r="BU19" s="46"/>
      <c r="BV19" s="46"/>
      <c r="BW19" s="46"/>
      <c r="BX19" s="46"/>
      <c r="BY19" s="46"/>
      <c r="BZ19" s="46"/>
      <c r="CA19" s="46"/>
    </row>
    <row r="20" spans="1:79" s="42" customFormat="1" ht="25.5" customHeight="1" x14ac:dyDescent="0.2">
      <c r="B20" s="177" t="s">
        <v>50</v>
      </c>
      <c r="C20" s="177"/>
      <c r="D20" s="177"/>
      <c r="E20" s="177"/>
      <c r="F20" s="177"/>
      <c r="G20" s="177"/>
      <c r="H20" s="177"/>
      <c r="I20" s="177"/>
      <c r="J20" s="177"/>
      <c r="K20" s="177"/>
      <c r="L20" s="177"/>
      <c r="N20" s="177" t="s">
        <v>51</v>
      </c>
      <c r="O20" s="177"/>
      <c r="P20" s="177"/>
      <c r="Q20" s="177"/>
      <c r="R20" s="177"/>
      <c r="S20" s="177"/>
      <c r="T20" s="177"/>
      <c r="U20" s="177"/>
      <c r="V20" s="177"/>
      <c r="W20" s="177"/>
      <c r="X20" s="177"/>
      <c r="Y20" s="177"/>
      <c r="Z20" s="50"/>
      <c r="AA20" s="184" t="s">
        <v>52</v>
      </c>
      <c r="AB20" s="184"/>
      <c r="AC20" s="184"/>
      <c r="AD20" s="184"/>
      <c r="AE20" s="184"/>
      <c r="AF20" s="184"/>
      <c r="AG20" s="184"/>
      <c r="AH20" s="184"/>
      <c r="AI20" s="184"/>
      <c r="AJ20" s="50"/>
      <c r="AK20" s="105" t="s">
        <v>53</v>
      </c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5"/>
      <c r="BB20" s="105"/>
      <c r="BC20" s="105"/>
      <c r="BD20" s="50"/>
      <c r="BE20" s="177" t="s">
        <v>54</v>
      </c>
      <c r="BF20" s="177"/>
      <c r="BG20" s="177"/>
      <c r="BH20" s="177"/>
      <c r="BI20" s="177"/>
      <c r="BJ20" s="177"/>
      <c r="BK20" s="177"/>
      <c r="BL20" s="177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0"/>
      <c r="CA20" s="50"/>
    </row>
    <row r="21" spans="1:79" ht="6.75" customHeight="1" x14ac:dyDescent="0.2">
      <c r="A21" s="52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2"/>
      <c r="BD21" s="52"/>
      <c r="BE21" s="52"/>
      <c r="BF21" s="52"/>
      <c r="BG21" s="52"/>
      <c r="BH21" s="52"/>
      <c r="BI21" s="52"/>
      <c r="BJ21" s="52"/>
      <c r="BK21" s="52"/>
      <c r="BL21" s="52"/>
    </row>
    <row r="22" spans="1:79" ht="24.95" customHeight="1" x14ac:dyDescent="0.2">
      <c r="A22" s="180" t="s">
        <v>44</v>
      </c>
      <c r="B22" s="180"/>
      <c r="C22" s="180"/>
      <c r="D22" s="180"/>
      <c r="E22" s="180"/>
      <c r="F22" s="180"/>
      <c r="G22" s="180"/>
      <c r="H22" s="180"/>
      <c r="I22" s="180"/>
      <c r="J22" s="180"/>
      <c r="K22" s="180"/>
      <c r="L22" s="180"/>
      <c r="M22" s="180"/>
      <c r="N22" s="180"/>
      <c r="O22" s="180"/>
      <c r="P22" s="180"/>
      <c r="Q22" s="180"/>
      <c r="R22" s="180"/>
      <c r="S22" s="180"/>
      <c r="T22" s="180"/>
      <c r="U22" s="181">
        <f>SUM(AS22+I23)</f>
        <v>9142629</v>
      </c>
      <c r="V22" s="181"/>
      <c r="W22" s="181"/>
      <c r="X22" s="181"/>
      <c r="Y22" s="181"/>
      <c r="Z22" s="181"/>
      <c r="AA22" s="181"/>
      <c r="AB22" s="181"/>
      <c r="AC22" s="181"/>
      <c r="AD22" s="181"/>
      <c r="AE22" s="182" t="s">
        <v>45</v>
      </c>
      <c r="AF22" s="182"/>
      <c r="AG22" s="182"/>
      <c r="AH22" s="182"/>
      <c r="AI22" s="182"/>
      <c r="AJ22" s="182"/>
      <c r="AK22" s="182"/>
      <c r="AL22" s="182"/>
      <c r="AM22" s="182"/>
      <c r="AN22" s="182"/>
      <c r="AO22" s="182"/>
      <c r="AP22" s="182"/>
      <c r="AQ22" s="182"/>
      <c r="AR22" s="182"/>
      <c r="AS22" s="181">
        <f>9105826+36468</f>
        <v>9142294</v>
      </c>
      <c r="AT22" s="181"/>
      <c r="AU22" s="181"/>
      <c r="AV22" s="181"/>
      <c r="AW22" s="181"/>
      <c r="AX22" s="181"/>
      <c r="AY22" s="181"/>
      <c r="AZ22" s="181"/>
      <c r="BA22" s="181"/>
      <c r="BB22" s="181"/>
      <c r="BC22" s="181"/>
      <c r="BD22" s="183" t="s">
        <v>20</v>
      </c>
      <c r="BE22" s="183"/>
      <c r="BF22" s="183"/>
      <c r="BG22" s="183"/>
      <c r="BH22" s="183"/>
      <c r="BI22" s="183"/>
      <c r="BJ22" s="183"/>
      <c r="BK22" s="183"/>
      <c r="BL22" s="183"/>
    </row>
    <row r="23" spans="1:79" ht="24.95" customHeight="1" x14ac:dyDescent="0.2">
      <c r="A23" s="183" t="s">
        <v>19</v>
      </c>
      <c r="B23" s="183"/>
      <c r="C23" s="183"/>
      <c r="D23" s="183"/>
      <c r="E23" s="183"/>
      <c r="F23" s="183"/>
      <c r="G23" s="183"/>
      <c r="H23" s="183"/>
      <c r="I23" s="181">
        <f>1+334</f>
        <v>335</v>
      </c>
      <c r="J23" s="181"/>
      <c r="K23" s="181"/>
      <c r="L23" s="181"/>
      <c r="M23" s="181"/>
      <c r="N23" s="181"/>
      <c r="O23" s="181"/>
      <c r="P23" s="181"/>
      <c r="Q23" s="181"/>
      <c r="R23" s="181"/>
      <c r="S23" s="181"/>
      <c r="T23" s="183" t="s">
        <v>21</v>
      </c>
      <c r="U23" s="183"/>
      <c r="V23" s="183"/>
      <c r="W23" s="183"/>
      <c r="X23" s="53"/>
      <c r="Y23" s="53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5"/>
      <c r="AO23" s="55"/>
      <c r="AP23" s="55"/>
      <c r="AQ23" s="55"/>
      <c r="AR23" s="55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5"/>
      <c r="BE23" s="55"/>
      <c r="BF23" s="55"/>
      <c r="BG23" s="55"/>
      <c r="BH23" s="55"/>
      <c r="BI23" s="55"/>
      <c r="BJ23" s="52"/>
      <c r="BK23" s="52"/>
      <c r="BL23" s="52"/>
    </row>
    <row r="24" spans="1:79" ht="12.75" customHeight="1" x14ac:dyDescent="0.2">
      <c r="A24" s="85"/>
      <c r="B24" s="85"/>
      <c r="C24" s="85"/>
      <c r="D24" s="85"/>
      <c r="E24" s="85"/>
      <c r="F24" s="85"/>
      <c r="G24" s="85"/>
      <c r="H24" s="85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85"/>
      <c r="U24" s="85"/>
      <c r="V24" s="85"/>
      <c r="W24" s="85"/>
      <c r="X24" s="53"/>
      <c r="Y24" s="53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5"/>
      <c r="AO24" s="55"/>
      <c r="AP24" s="55"/>
      <c r="AQ24" s="55"/>
      <c r="AR24" s="55"/>
      <c r="AS24" s="52"/>
      <c r="AT24" s="52"/>
      <c r="AU24" s="52"/>
      <c r="AV24" s="52"/>
      <c r="AW24" s="52"/>
      <c r="AX24" s="52"/>
      <c r="AY24" s="52"/>
      <c r="AZ24" s="52"/>
      <c r="BA24" s="52"/>
      <c r="BB24" s="52"/>
      <c r="BC24" s="52"/>
      <c r="BD24" s="55"/>
      <c r="BE24" s="55"/>
      <c r="BF24" s="55"/>
      <c r="BG24" s="55"/>
      <c r="BH24" s="55"/>
      <c r="BI24" s="55"/>
      <c r="BJ24" s="52"/>
      <c r="BK24" s="52"/>
      <c r="BL24" s="52"/>
    </row>
    <row r="25" spans="1:79" ht="15.75" customHeight="1" x14ac:dyDescent="0.2">
      <c r="A25" s="171" t="s">
        <v>32</v>
      </c>
      <c r="B25" s="171"/>
      <c r="C25" s="171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1"/>
      <c r="AB25" s="171"/>
      <c r="AC25" s="171"/>
      <c r="AD25" s="171"/>
      <c r="AE25" s="171"/>
      <c r="AF25" s="171"/>
      <c r="AG25" s="171"/>
      <c r="AH25" s="171"/>
      <c r="AI25" s="171"/>
      <c r="AJ25" s="171"/>
      <c r="AK25" s="171"/>
      <c r="AL25" s="171"/>
      <c r="AM25" s="171"/>
      <c r="AN25" s="171"/>
      <c r="AO25" s="171"/>
      <c r="AP25" s="171"/>
      <c r="AQ25" s="171"/>
      <c r="AR25" s="171"/>
      <c r="AS25" s="171"/>
      <c r="AT25" s="171"/>
      <c r="AU25" s="171"/>
      <c r="AV25" s="171"/>
      <c r="AW25" s="171"/>
      <c r="AX25" s="171"/>
      <c r="AY25" s="171"/>
      <c r="AZ25" s="171"/>
      <c r="BA25" s="171"/>
      <c r="BB25" s="171"/>
      <c r="BC25" s="171"/>
      <c r="BD25" s="171"/>
      <c r="BE25" s="171"/>
      <c r="BF25" s="171"/>
      <c r="BG25" s="171"/>
      <c r="BH25" s="171"/>
      <c r="BI25" s="171"/>
      <c r="BJ25" s="171"/>
      <c r="BK25" s="171"/>
      <c r="BL25" s="171"/>
    </row>
    <row r="26" spans="1:79" ht="112.5" customHeight="1" x14ac:dyDescent="0.2">
      <c r="A26" s="188" t="s">
        <v>479</v>
      </c>
      <c r="B26" s="165"/>
      <c r="C26" s="165"/>
      <c r="D26" s="165"/>
      <c r="E26" s="165"/>
      <c r="F26" s="165"/>
      <c r="G26" s="165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5"/>
      <c r="AK26" s="165"/>
      <c r="AL26" s="165"/>
      <c r="AM26" s="165"/>
      <c r="AN26" s="165"/>
      <c r="AO26" s="165"/>
      <c r="AP26" s="165"/>
      <c r="AQ26" s="165"/>
      <c r="AR26" s="165"/>
      <c r="AS26" s="165"/>
      <c r="AT26" s="165"/>
      <c r="AU26" s="165"/>
      <c r="AV26" s="165"/>
      <c r="AW26" s="165"/>
      <c r="AX26" s="165"/>
      <c r="AY26" s="165"/>
      <c r="AZ26" s="165"/>
      <c r="BA26" s="165"/>
      <c r="BB26" s="165"/>
      <c r="BC26" s="165"/>
      <c r="BD26" s="165"/>
      <c r="BE26" s="165"/>
      <c r="BF26" s="165"/>
      <c r="BG26" s="165"/>
      <c r="BH26" s="165"/>
      <c r="BI26" s="165"/>
      <c r="BJ26" s="165"/>
      <c r="BK26" s="165"/>
      <c r="BL26" s="165"/>
    </row>
    <row r="27" spans="1:79" ht="12.75" customHeight="1" x14ac:dyDescent="0.2">
      <c r="A27" s="56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56"/>
      <c r="BJ27" s="56"/>
      <c r="BK27" s="56"/>
      <c r="BL27" s="56"/>
    </row>
    <row r="28" spans="1:79" ht="15.75" customHeight="1" x14ac:dyDescent="0.2">
      <c r="A28" s="183" t="s">
        <v>31</v>
      </c>
      <c r="B28" s="183"/>
      <c r="C28" s="183"/>
      <c r="D28" s="183"/>
      <c r="E28" s="183"/>
      <c r="F28" s="183"/>
      <c r="G28" s="183"/>
      <c r="H28" s="183"/>
      <c r="I28" s="183"/>
      <c r="J28" s="183"/>
      <c r="K28" s="183"/>
      <c r="L28" s="183"/>
      <c r="M28" s="183"/>
      <c r="N28" s="183"/>
      <c r="O28" s="183"/>
      <c r="P28" s="183"/>
      <c r="Q28" s="183"/>
      <c r="R28" s="183"/>
      <c r="S28" s="183"/>
      <c r="T28" s="183"/>
      <c r="U28" s="183"/>
      <c r="V28" s="183"/>
      <c r="W28" s="183"/>
      <c r="X28" s="183"/>
      <c r="Y28" s="183"/>
      <c r="Z28" s="183"/>
      <c r="AA28" s="183"/>
      <c r="AB28" s="183"/>
      <c r="AC28" s="183"/>
      <c r="AD28" s="183"/>
      <c r="AE28" s="183"/>
      <c r="AF28" s="183"/>
      <c r="AG28" s="183"/>
      <c r="AH28" s="183"/>
      <c r="AI28" s="183"/>
      <c r="AJ28" s="183"/>
      <c r="AK28" s="183"/>
      <c r="AL28" s="183"/>
      <c r="AM28" s="183"/>
      <c r="AN28" s="183"/>
      <c r="AO28" s="183"/>
      <c r="AP28" s="183"/>
      <c r="AQ28" s="183"/>
      <c r="AR28" s="183"/>
      <c r="AS28" s="183"/>
      <c r="AT28" s="183"/>
      <c r="AU28" s="183"/>
      <c r="AV28" s="183"/>
      <c r="AW28" s="183"/>
      <c r="AX28" s="183"/>
      <c r="AY28" s="183"/>
      <c r="AZ28" s="183"/>
      <c r="BA28" s="183"/>
      <c r="BB28" s="183"/>
      <c r="BC28" s="183"/>
      <c r="BD28" s="183"/>
      <c r="BE28" s="183"/>
      <c r="BF28" s="183"/>
      <c r="BG28" s="183"/>
      <c r="BH28" s="183"/>
      <c r="BI28" s="183"/>
      <c r="BJ28" s="183"/>
      <c r="BK28" s="183"/>
      <c r="BL28" s="183"/>
    </row>
    <row r="29" spans="1:79" ht="15" x14ac:dyDescent="0.2">
      <c r="A29" s="189" t="s">
        <v>25</v>
      </c>
      <c r="B29" s="189"/>
      <c r="C29" s="189"/>
      <c r="D29" s="189"/>
      <c r="E29" s="189"/>
      <c r="F29" s="189"/>
      <c r="G29" s="190" t="s">
        <v>35</v>
      </c>
      <c r="H29" s="191"/>
      <c r="I29" s="191"/>
      <c r="J29" s="191"/>
      <c r="K29" s="191"/>
      <c r="L29" s="191"/>
      <c r="M29" s="191"/>
      <c r="N29" s="191"/>
      <c r="O29" s="191"/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191"/>
      <c r="AK29" s="191"/>
      <c r="AL29" s="191"/>
      <c r="AM29" s="191"/>
      <c r="AN29" s="191"/>
      <c r="AO29" s="191"/>
      <c r="AP29" s="191"/>
      <c r="AQ29" s="191"/>
      <c r="AR29" s="191"/>
      <c r="AS29" s="191"/>
      <c r="AT29" s="191"/>
      <c r="AU29" s="191"/>
      <c r="AV29" s="191"/>
      <c r="AW29" s="191"/>
      <c r="AX29" s="191"/>
      <c r="AY29" s="191"/>
      <c r="AZ29" s="191"/>
      <c r="BA29" s="191"/>
      <c r="BB29" s="191"/>
      <c r="BC29" s="191"/>
      <c r="BD29" s="191"/>
      <c r="BE29" s="191"/>
      <c r="BF29" s="191"/>
      <c r="BG29" s="191"/>
      <c r="BH29" s="191"/>
      <c r="BI29" s="191"/>
      <c r="BJ29" s="191"/>
      <c r="BK29" s="191"/>
      <c r="BL29" s="192"/>
    </row>
    <row r="30" spans="1:79" ht="15.75" x14ac:dyDescent="0.2">
      <c r="A30" s="193">
        <v>1</v>
      </c>
      <c r="B30" s="193"/>
      <c r="C30" s="193"/>
      <c r="D30" s="193"/>
      <c r="E30" s="193"/>
      <c r="F30" s="193"/>
      <c r="G30" s="190">
        <v>2</v>
      </c>
      <c r="H30" s="191"/>
      <c r="I30" s="191"/>
      <c r="J30" s="191"/>
      <c r="K30" s="191"/>
      <c r="L30" s="191"/>
      <c r="M30" s="191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  <c r="AH30" s="191"/>
      <c r="AI30" s="191"/>
      <c r="AJ30" s="191"/>
      <c r="AK30" s="191"/>
      <c r="AL30" s="191"/>
      <c r="AM30" s="191"/>
      <c r="AN30" s="191"/>
      <c r="AO30" s="191"/>
      <c r="AP30" s="191"/>
      <c r="AQ30" s="191"/>
      <c r="AR30" s="191"/>
      <c r="AS30" s="191"/>
      <c r="AT30" s="191"/>
      <c r="AU30" s="191"/>
      <c r="AV30" s="191"/>
      <c r="AW30" s="191"/>
      <c r="AX30" s="191"/>
      <c r="AY30" s="191"/>
      <c r="AZ30" s="191"/>
      <c r="BA30" s="191"/>
      <c r="BB30" s="191"/>
      <c r="BC30" s="191"/>
      <c r="BD30" s="191"/>
      <c r="BE30" s="191"/>
      <c r="BF30" s="191"/>
      <c r="BG30" s="191"/>
      <c r="BH30" s="191"/>
      <c r="BI30" s="191"/>
      <c r="BJ30" s="191"/>
      <c r="BK30" s="191"/>
      <c r="BL30" s="192"/>
    </row>
    <row r="31" spans="1:79" ht="29.25" customHeight="1" x14ac:dyDescent="0.2">
      <c r="A31" s="141">
        <v>1</v>
      </c>
      <c r="B31" s="141"/>
      <c r="C31" s="141"/>
      <c r="D31" s="141"/>
      <c r="E31" s="141"/>
      <c r="F31" s="141"/>
      <c r="G31" s="185" t="s">
        <v>338</v>
      </c>
      <c r="H31" s="186"/>
      <c r="I31" s="186"/>
      <c r="J31" s="186"/>
      <c r="K31" s="186"/>
      <c r="L31" s="186"/>
      <c r="M31" s="186"/>
      <c r="N31" s="186"/>
      <c r="O31" s="186"/>
      <c r="P31" s="186"/>
      <c r="Q31" s="186"/>
      <c r="R31" s="186"/>
      <c r="S31" s="186"/>
      <c r="T31" s="186"/>
      <c r="U31" s="186"/>
      <c r="V31" s="186"/>
      <c r="W31" s="186"/>
      <c r="X31" s="186"/>
      <c r="Y31" s="186"/>
      <c r="Z31" s="186"/>
      <c r="AA31" s="186"/>
      <c r="AB31" s="186"/>
      <c r="AC31" s="186"/>
      <c r="AD31" s="186"/>
      <c r="AE31" s="186"/>
      <c r="AF31" s="186"/>
      <c r="AG31" s="186"/>
      <c r="AH31" s="186"/>
      <c r="AI31" s="186"/>
      <c r="AJ31" s="186"/>
      <c r="AK31" s="186"/>
      <c r="AL31" s="186"/>
      <c r="AM31" s="186"/>
      <c r="AN31" s="186"/>
      <c r="AO31" s="186"/>
      <c r="AP31" s="186"/>
      <c r="AQ31" s="186"/>
      <c r="AR31" s="186"/>
      <c r="AS31" s="186"/>
      <c r="AT31" s="186"/>
      <c r="AU31" s="186"/>
      <c r="AV31" s="186"/>
      <c r="AW31" s="186"/>
      <c r="AX31" s="186"/>
      <c r="AY31" s="186"/>
      <c r="AZ31" s="186"/>
      <c r="BA31" s="186"/>
      <c r="BB31" s="186"/>
      <c r="BC31" s="186"/>
      <c r="BD31" s="186"/>
      <c r="BE31" s="186"/>
      <c r="BF31" s="186"/>
      <c r="BG31" s="186"/>
      <c r="BH31" s="186"/>
      <c r="BI31" s="186"/>
      <c r="BJ31" s="186"/>
      <c r="BK31" s="186"/>
      <c r="BL31" s="187"/>
      <c r="CA31" s="36" t="s">
        <v>43</v>
      </c>
    </row>
    <row r="32" spans="1:79" ht="12.75" customHeight="1" x14ac:dyDescent="0.2">
      <c r="A32" s="56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6"/>
    </row>
    <row r="33" spans="1:79" ht="15.95" customHeight="1" x14ac:dyDescent="0.2">
      <c r="A33" s="183" t="s">
        <v>33</v>
      </c>
      <c r="B33" s="183"/>
      <c r="C33" s="183"/>
      <c r="D33" s="183"/>
      <c r="E33" s="183"/>
      <c r="F33" s="183"/>
      <c r="G33" s="183"/>
      <c r="H33" s="183"/>
      <c r="I33" s="183"/>
      <c r="J33" s="183"/>
      <c r="K33" s="183"/>
      <c r="L33" s="183"/>
      <c r="M33" s="183"/>
      <c r="N33" s="183"/>
      <c r="O33" s="183"/>
      <c r="P33" s="183"/>
      <c r="Q33" s="183"/>
      <c r="R33" s="183"/>
      <c r="S33" s="183"/>
      <c r="T33" s="183"/>
      <c r="U33" s="183"/>
      <c r="V33" s="183"/>
      <c r="W33" s="183"/>
      <c r="X33" s="183"/>
      <c r="Y33" s="183"/>
      <c r="Z33" s="183"/>
      <c r="AA33" s="183"/>
      <c r="AB33" s="183"/>
      <c r="AC33" s="183"/>
      <c r="AD33" s="183"/>
      <c r="AE33" s="183"/>
      <c r="AF33" s="183"/>
      <c r="AG33" s="183"/>
      <c r="AH33" s="183"/>
      <c r="AI33" s="183"/>
      <c r="AJ33" s="183"/>
      <c r="AK33" s="183"/>
      <c r="AL33" s="183"/>
      <c r="AM33" s="183"/>
      <c r="AN33" s="183"/>
      <c r="AO33" s="183"/>
      <c r="AP33" s="183"/>
      <c r="AQ33" s="183"/>
      <c r="AR33" s="183"/>
      <c r="AS33" s="183"/>
      <c r="AT33" s="183"/>
      <c r="AU33" s="183"/>
      <c r="AV33" s="183"/>
      <c r="AW33" s="183"/>
      <c r="AX33" s="183"/>
      <c r="AY33" s="183"/>
      <c r="AZ33" s="183"/>
      <c r="BA33" s="183"/>
      <c r="BB33" s="183"/>
      <c r="BC33" s="183"/>
      <c r="BD33" s="183"/>
      <c r="BE33" s="183"/>
      <c r="BF33" s="183"/>
      <c r="BG33" s="183"/>
      <c r="BH33" s="183"/>
      <c r="BI33" s="183"/>
      <c r="BJ33" s="183"/>
      <c r="BK33" s="183"/>
      <c r="BL33" s="183"/>
    </row>
    <row r="34" spans="1:79" ht="15.95" customHeight="1" x14ac:dyDescent="0.2">
      <c r="A34" s="188" t="s">
        <v>200</v>
      </c>
      <c r="B34" s="165"/>
      <c r="C34" s="165"/>
      <c r="D34" s="165"/>
      <c r="E34" s="165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5"/>
      <c r="AJ34" s="165"/>
      <c r="AK34" s="165"/>
      <c r="AL34" s="165"/>
      <c r="AM34" s="165"/>
      <c r="AN34" s="165"/>
      <c r="AO34" s="165"/>
      <c r="AP34" s="165"/>
      <c r="AQ34" s="165"/>
      <c r="AR34" s="165"/>
      <c r="AS34" s="165"/>
      <c r="AT34" s="165"/>
      <c r="AU34" s="165"/>
      <c r="AV34" s="165"/>
      <c r="AW34" s="165"/>
      <c r="AX34" s="165"/>
      <c r="AY34" s="165"/>
      <c r="AZ34" s="165"/>
      <c r="BA34" s="165"/>
      <c r="BB34" s="165"/>
      <c r="BC34" s="165"/>
      <c r="BD34" s="165"/>
      <c r="BE34" s="165"/>
      <c r="BF34" s="165"/>
      <c r="BG34" s="165"/>
      <c r="BH34" s="165"/>
      <c r="BI34" s="165"/>
      <c r="BJ34" s="165"/>
      <c r="BK34" s="165"/>
      <c r="BL34" s="165"/>
    </row>
    <row r="35" spans="1:79" ht="12.75" customHeight="1" x14ac:dyDescent="0.2">
      <c r="A35" s="85"/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</row>
    <row r="36" spans="1:79" ht="15.75" customHeight="1" x14ac:dyDescent="0.2">
      <c r="A36" s="183" t="s">
        <v>34</v>
      </c>
      <c r="B36" s="183"/>
      <c r="C36" s="183"/>
      <c r="D36" s="183"/>
      <c r="E36" s="183"/>
      <c r="F36" s="183"/>
      <c r="G36" s="183"/>
      <c r="H36" s="183"/>
      <c r="I36" s="183"/>
      <c r="J36" s="183"/>
      <c r="K36" s="183"/>
      <c r="L36" s="183"/>
      <c r="M36" s="183"/>
      <c r="N36" s="183"/>
      <c r="O36" s="183"/>
      <c r="P36" s="183"/>
      <c r="Q36" s="183"/>
      <c r="R36" s="183"/>
      <c r="S36" s="183"/>
      <c r="T36" s="183"/>
      <c r="U36" s="183"/>
      <c r="V36" s="183"/>
      <c r="W36" s="183"/>
      <c r="X36" s="183"/>
      <c r="Y36" s="183"/>
      <c r="Z36" s="183"/>
      <c r="AA36" s="183"/>
      <c r="AB36" s="183"/>
      <c r="AC36" s="183"/>
      <c r="AD36" s="183"/>
      <c r="AE36" s="183"/>
      <c r="AF36" s="183"/>
      <c r="AG36" s="183"/>
      <c r="AH36" s="183"/>
      <c r="AI36" s="183"/>
      <c r="AJ36" s="183"/>
      <c r="AK36" s="183"/>
      <c r="AL36" s="183"/>
      <c r="AM36" s="183"/>
      <c r="AN36" s="183"/>
      <c r="AO36" s="183"/>
      <c r="AP36" s="183"/>
      <c r="AQ36" s="183"/>
      <c r="AR36" s="183"/>
      <c r="AS36" s="183"/>
      <c r="AT36" s="183"/>
      <c r="AU36" s="183"/>
      <c r="AV36" s="183"/>
      <c r="AW36" s="183"/>
      <c r="AX36" s="183"/>
      <c r="AY36" s="183"/>
      <c r="AZ36" s="183"/>
      <c r="BA36" s="183"/>
      <c r="BB36" s="183"/>
      <c r="BC36" s="183"/>
      <c r="BD36" s="183"/>
      <c r="BE36" s="183"/>
      <c r="BF36" s="183"/>
      <c r="BG36" s="183"/>
      <c r="BH36" s="183"/>
      <c r="BI36" s="183"/>
      <c r="BJ36" s="183"/>
      <c r="BK36" s="183"/>
      <c r="BL36" s="183"/>
    </row>
    <row r="37" spans="1:79" ht="27.75" customHeight="1" x14ac:dyDescent="0.2">
      <c r="A37" s="189" t="s">
        <v>25</v>
      </c>
      <c r="B37" s="189"/>
      <c r="C37" s="189"/>
      <c r="D37" s="189"/>
      <c r="E37" s="189"/>
      <c r="F37" s="189"/>
      <c r="G37" s="190" t="s">
        <v>22</v>
      </c>
      <c r="H37" s="191"/>
      <c r="I37" s="191"/>
      <c r="J37" s="191"/>
      <c r="K37" s="191"/>
      <c r="L37" s="191"/>
      <c r="M37" s="191"/>
      <c r="N37" s="191"/>
      <c r="O37" s="191"/>
      <c r="P37" s="191"/>
      <c r="Q37" s="191"/>
      <c r="R37" s="191"/>
      <c r="S37" s="191"/>
      <c r="T37" s="191"/>
      <c r="U37" s="191"/>
      <c r="V37" s="191"/>
      <c r="W37" s="191"/>
      <c r="X37" s="191"/>
      <c r="Y37" s="191"/>
      <c r="Z37" s="191"/>
      <c r="AA37" s="191"/>
      <c r="AB37" s="191"/>
      <c r="AC37" s="191"/>
      <c r="AD37" s="191"/>
      <c r="AE37" s="191"/>
      <c r="AF37" s="191"/>
      <c r="AG37" s="191"/>
      <c r="AH37" s="191"/>
      <c r="AI37" s="191"/>
      <c r="AJ37" s="191"/>
      <c r="AK37" s="191"/>
      <c r="AL37" s="191"/>
      <c r="AM37" s="191"/>
      <c r="AN37" s="191"/>
      <c r="AO37" s="191"/>
      <c r="AP37" s="191"/>
      <c r="AQ37" s="191"/>
      <c r="AR37" s="191"/>
      <c r="AS37" s="191"/>
      <c r="AT37" s="191"/>
      <c r="AU37" s="191"/>
      <c r="AV37" s="191"/>
      <c r="AW37" s="191"/>
      <c r="AX37" s="191"/>
      <c r="AY37" s="191"/>
      <c r="AZ37" s="191"/>
      <c r="BA37" s="191"/>
      <c r="BB37" s="191"/>
      <c r="BC37" s="191"/>
      <c r="BD37" s="191"/>
      <c r="BE37" s="191"/>
      <c r="BF37" s="191"/>
      <c r="BG37" s="191"/>
      <c r="BH37" s="191"/>
      <c r="BI37" s="191"/>
      <c r="BJ37" s="191"/>
      <c r="BK37" s="191"/>
      <c r="BL37" s="192"/>
    </row>
    <row r="38" spans="1:79" ht="15.75" x14ac:dyDescent="0.2">
      <c r="A38" s="193">
        <v>1</v>
      </c>
      <c r="B38" s="193"/>
      <c r="C38" s="193"/>
      <c r="D38" s="193"/>
      <c r="E38" s="193"/>
      <c r="F38" s="193"/>
      <c r="G38" s="190">
        <v>2</v>
      </c>
      <c r="H38" s="191"/>
      <c r="I38" s="191"/>
      <c r="J38" s="191"/>
      <c r="K38" s="191"/>
      <c r="L38" s="191"/>
      <c r="M38" s="191"/>
      <c r="N38" s="191"/>
      <c r="O38" s="191"/>
      <c r="P38" s="191"/>
      <c r="Q38" s="191"/>
      <c r="R38" s="191"/>
      <c r="S38" s="191"/>
      <c r="T38" s="191"/>
      <c r="U38" s="191"/>
      <c r="V38" s="191"/>
      <c r="W38" s="191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  <c r="AI38" s="191"/>
      <c r="AJ38" s="191"/>
      <c r="AK38" s="191"/>
      <c r="AL38" s="191"/>
      <c r="AM38" s="191"/>
      <c r="AN38" s="191"/>
      <c r="AO38" s="191"/>
      <c r="AP38" s="191"/>
      <c r="AQ38" s="191"/>
      <c r="AR38" s="191"/>
      <c r="AS38" s="191"/>
      <c r="AT38" s="191"/>
      <c r="AU38" s="191"/>
      <c r="AV38" s="191"/>
      <c r="AW38" s="191"/>
      <c r="AX38" s="191"/>
      <c r="AY38" s="191"/>
      <c r="AZ38" s="191"/>
      <c r="BA38" s="191"/>
      <c r="BB38" s="191"/>
      <c r="BC38" s="191"/>
      <c r="BD38" s="191"/>
      <c r="BE38" s="191"/>
      <c r="BF38" s="191"/>
      <c r="BG38" s="191"/>
      <c r="BH38" s="191"/>
      <c r="BI38" s="191"/>
      <c r="BJ38" s="191"/>
      <c r="BK38" s="191"/>
      <c r="BL38" s="192"/>
    </row>
    <row r="39" spans="1:79" ht="12.75" customHeight="1" x14ac:dyDescent="0.2">
      <c r="A39" s="141">
        <v>1</v>
      </c>
      <c r="B39" s="141"/>
      <c r="C39" s="141"/>
      <c r="D39" s="141"/>
      <c r="E39" s="141"/>
      <c r="F39" s="141"/>
      <c r="G39" s="185" t="s">
        <v>192</v>
      </c>
      <c r="H39" s="186"/>
      <c r="I39" s="186"/>
      <c r="J39" s="186"/>
      <c r="K39" s="186"/>
      <c r="L39" s="186"/>
      <c r="M39" s="186"/>
      <c r="N39" s="186"/>
      <c r="O39" s="186"/>
      <c r="P39" s="186"/>
      <c r="Q39" s="186"/>
      <c r="R39" s="186"/>
      <c r="S39" s="186"/>
      <c r="T39" s="186"/>
      <c r="U39" s="186"/>
      <c r="V39" s="186"/>
      <c r="W39" s="186"/>
      <c r="X39" s="186"/>
      <c r="Y39" s="186"/>
      <c r="Z39" s="186"/>
      <c r="AA39" s="186"/>
      <c r="AB39" s="186"/>
      <c r="AC39" s="186"/>
      <c r="AD39" s="186"/>
      <c r="AE39" s="186"/>
      <c r="AF39" s="186"/>
      <c r="AG39" s="186"/>
      <c r="AH39" s="186"/>
      <c r="AI39" s="186"/>
      <c r="AJ39" s="186"/>
      <c r="AK39" s="186"/>
      <c r="AL39" s="186"/>
      <c r="AM39" s="186"/>
      <c r="AN39" s="186"/>
      <c r="AO39" s="186"/>
      <c r="AP39" s="186"/>
      <c r="AQ39" s="186"/>
      <c r="AR39" s="186"/>
      <c r="AS39" s="186"/>
      <c r="AT39" s="186"/>
      <c r="AU39" s="186"/>
      <c r="AV39" s="186"/>
      <c r="AW39" s="186"/>
      <c r="AX39" s="186"/>
      <c r="AY39" s="186"/>
      <c r="AZ39" s="186"/>
      <c r="BA39" s="186"/>
      <c r="BB39" s="186"/>
      <c r="BC39" s="186"/>
      <c r="BD39" s="186"/>
      <c r="BE39" s="186"/>
      <c r="BF39" s="186"/>
      <c r="BG39" s="186"/>
      <c r="BH39" s="186"/>
      <c r="BI39" s="186"/>
      <c r="BJ39" s="186"/>
      <c r="BK39" s="186"/>
      <c r="BL39" s="187"/>
      <c r="CA39" s="36" t="s">
        <v>11</v>
      </c>
    </row>
    <row r="40" spans="1:79" x14ac:dyDescent="0.2">
      <c r="A40" s="69"/>
      <c r="B40" s="69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0"/>
      <c r="BH40" s="70"/>
      <c r="BI40" s="70"/>
      <c r="BJ40" s="70"/>
      <c r="BK40" s="70"/>
      <c r="BL40" s="70"/>
    </row>
    <row r="41" spans="1:79" ht="15.75" customHeight="1" x14ac:dyDescent="0.2">
      <c r="A41" s="183" t="s">
        <v>36</v>
      </c>
      <c r="B41" s="183"/>
      <c r="C41" s="183"/>
      <c r="D41" s="183"/>
      <c r="E41" s="183"/>
      <c r="F41" s="183"/>
      <c r="G41" s="183"/>
      <c r="H41" s="183"/>
      <c r="I41" s="183"/>
      <c r="J41" s="183"/>
      <c r="K41" s="183"/>
      <c r="L41" s="183"/>
      <c r="M41" s="183"/>
      <c r="N41" s="183"/>
      <c r="O41" s="183"/>
      <c r="P41" s="183"/>
      <c r="Q41" s="183"/>
      <c r="R41" s="183"/>
      <c r="S41" s="183"/>
      <c r="T41" s="183"/>
      <c r="U41" s="183"/>
      <c r="V41" s="183"/>
      <c r="W41" s="183"/>
      <c r="X41" s="183"/>
      <c r="Y41" s="183"/>
      <c r="Z41" s="183"/>
      <c r="AA41" s="183"/>
      <c r="AB41" s="183"/>
      <c r="AC41" s="183"/>
      <c r="AD41" s="183"/>
      <c r="AE41" s="183"/>
      <c r="AF41" s="183"/>
      <c r="AG41" s="183"/>
      <c r="AH41" s="183"/>
      <c r="AI41" s="183"/>
      <c r="AJ41" s="183"/>
      <c r="AK41" s="183"/>
      <c r="AL41" s="183"/>
      <c r="AM41" s="183"/>
      <c r="AN41" s="183"/>
      <c r="AO41" s="183"/>
      <c r="AP41" s="183"/>
      <c r="AQ41" s="183"/>
      <c r="AR41" s="183"/>
      <c r="AS41" s="183"/>
      <c r="AT41" s="183"/>
      <c r="AU41" s="183"/>
      <c r="AV41" s="183"/>
      <c r="AW41" s="183"/>
      <c r="AX41" s="183"/>
      <c r="AY41" s="183"/>
      <c r="AZ41" s="183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6"/>
    </row>
    <row r="42" spans="1:79" ht="15.95" customHeight="1" x14ac:dyDescent="0.2">
      <c r="A42" s="193" t="s">
        <v>25</v>
      </c>
      <c r="B42" s="193"/>
      <c r="C42" s="193"/>
      <c r="D42" s="195" t="s">
        <v>23</v>
      </c>
      <c r="E42" s="196"/>
      <c r="F42" s="196"/>
      <c r="G42" s="196"/>
      <c r="H42" s="196"/>
      <c r="I42" s="196"/>
      <c r="J42" s="196"/>
      <c r="K42" s="196"/>
      <c r="L42" s="196"/>
      <c r="M42" s="196"/>
      <c r="N42" s="196"/>
      <c r="O42" s="196"/>
      <c r="P42" s="196"/>
      <c r="Q42" s="196"/>
      <c r="R42" s="196"/>
      <c r="S42" s="196"/>
      <c r="T42" s="196"/>
      <c r="U42" s="196"/>
      <c r="V42" s="196"/>
      <c r="W42" s="196"/>
      <c r="X42" s="196"/>
      <c r="Y42" s="196"/>
      <c r="Z42" s="196"/>
      <c r="AA42" s="196"/>
      <c r="AB42" s="197"/>
      <c r="AC42" s="193" t="s">
        <v>26</v>
      </c>
      <c r="AD42" s="193"/>
      <c r="AE42" s="193"/>
      <c r="AF42" s="193"/>
      <c r="AG42" s="193"/>
      <c r="AH42" s="193"/>
      <c r="AI42" s="193"/>
      <c r="AJ42" s="193"/>
      <c r="AK42" s="193" t="s">
        <v>27</v>
      </c>
      <c r="AL42" s="193"/>
      <c r="AM42" s="193"/>
      <c r="AN42" s="193"/>
      <c r="AO42" s="193"/>
      <c r="AP42" s="193"/>
      <c r="AQ42" s="193"/>
      <c r="AR42" s="193"/>
      <c r="AS42" s="193" t="s">
        <v>24</v>
      </c>
      <c r="AT42" s="193"/>
      <c r="AU42" s="193"/>
      <c r="AV42" s="193"/>
      <c r="AW42" s="193"/>
      <c r="AX42" s="193"/>
      <c r="AY42" s="193"/>
      <c r="AZ42" s="193"/>
      <c r="BA42" s="60"/>
      <c r="BB42" s="60"/>
      <c r="BC42" s="60"/>
      <c r="BD42" s="60"/>
      <c r="BE42" s="60"/>
      <c r="BF42" s="60"/>
      <c r="BG42" s="60"/>
      <c r="BH42" s="60"/>
    </row>
    <row r="43" spans="1:79" ht="29.1" customHeight="1" x14ac:dyDescent="0.2">
      <c r="A43" s="193"/>
      <c r="B43" s="193"/>
      <c r="C43" s="193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200"/>
      <c r="AC43" s="193"/>
      <c r="AD43" s="193"/>
      <c r="AE43" s="193"/>
      <c r="AF43" s="193"/>
      <c r="AG43" s="193"/>
      <c r="AH43" s="193"/>
      <c r="AI43" s="193"/>
      <c r="AJ43" s="193"/>
      <c r="AK43" s="193"/>
      <c r="AL43" s="193"/>
      <c r="AM43" s="193"/>
      <c r="AN43" s="193"/>
      <c r="AO43" s="193"/>
      <c r="AP43" s="193"/>
      <c r="AQ43" s="193"/>
      <c r="AR43" s="193"/>
      <c r="AS43" s="193"/>
      <c r="AT43" s="193"/>
      <c r="AU43" s="193"/>
      <c r="AV43" s="193"/>
      <c r="AW43" s="193"/>
      <c r="AX43" s="193"/>
      <c r="AY43" s="193"/>
      <c r="AZ43" s="193"/>
      <c r="BA43" s="60"/>
      <c r="BB43" s="60"/>
      <c r="BC43" s="60"/>
      <c r="BD43" s="60"/>
      <c r="BE43" s="60"/>
      <c r="BF43" s="60"/>
      <c r="BG43" s="60"/>
      <c r="BH43" s="60"/>
    </row>
    <row r="44" spans="1:79" ht="15.75" x14ac:dyDescent="0.2">
      <c r="A44" s="193">
        <v>1</v>
      </c>
      <c r="B44" s="193"/>
      <c r="C44" s="193"/>
      <c r="D44" s="201">
        <v>2</v>
      </c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3"/>
      <c r="AC44" s="193">
        <v>3</v>
      </c>
      <c r="AD44" s="193"/>
      <c r="AE44" s="193"/>
      <c r="AF44" s="193"/>
      <c r="AG44" s="193"/>
      <c r="AH44" s="193"/>
      <c r="AI44" s="193"/>
      <c r="AJ44" s="193"/>
      <c r="AK44" s="193">
        <v>4</v>
      </c>
      <c r="AL44" s="193"/>
      <c r="AM44" s="193"/>
      <c r="AN44" s="193"/>
      <c r="AO44" s="193"/>
      <c r="AP44" s="193"/>
      <c r="AQ44" s="193"/>
      <c r="AR44" s="193"/>
      <c r="AS44" s="193">
        <v>5</v>
      </c>
      <c r="AT44" s="193"/>
      <c r="AU44" s="193"/>
      <c r="AV44" s="193"/>
      <c r="AW44" s="193"/>
      <c r="AX44" s="193"/>
      <c r="AY44" s="193"/>
      <c r="AZ44" s="193"/>
      <c r="BA44" s="60"/>
      <c r="BB44" s="60"/>
      <c r="BC44" s="60"/>
      <c r="BD44" s="60"/>
      <c r="BE44" s="60"/>
      <c r="BF44" s="60"/>
      <c r="BG44" s="60"/>
      <c r="BH44" s="60"/>
    </row>
    <row r="45" spans="1:79" ht="53.25" customHeight="1" x14ac:dyDescent="0.2">
      <c r="A45" s="141">
        <v>1</v>
      </c>
      <c r="B45" s="141"/>
      <c r="C45" s="141"/>
      <c r="D45" s="185" t="s">
        <v>339</v>
      </c>
      <c r="E45" s="186"/>
      <c r="F45" s="186"/>
      <c r="G45" s="186"/>
      <c r="H45" s="186"/>
      <c r="I45" s="186"/>
      <c r="J45" s="186"/>
      <c r="K45" s="186"/>
      <c r="L45" s="186"/>
      <c r="M45" s="186"/>
      <c r="N45" s="186"/>
      <c r="O45" s="186"/>
      <c r="P45" s="186"/>
      <c r="Q45" s="186"/>
      <c r="R45" s="186"/>
      <c r="S45" s="186"/>
      <c r="T45" s="186"/>
      <c r="U45" s="186"/>
      <c r="V45" s="186"/>
      <c r="W45" s="186"/>
      <c r="X45" s="186"/>
      <c r="Y45" s="186"/>
      <c r="Z45" s="186"/>
      <c r="AA45" s="186"/>
      <c r="AB45" s="187"/>
      <c r="AC45" s="160">
        <v>9142294</v>
      </c>
      <c r="AD45" s="160"/>
      <c r="AE45" s="160"/>
      <c r="AF45" s="160"/>
      <c r="AG45" s="160"/>
      <c r="AH45" s="160"/>
      <c r="AI45" s="160"/>
      <c r="AJ45" s="160"/>
      <c r="AK45" s="160">
        <v>335</v>
      </c>
      <c r="AL45" s="160"/>
      <c r="AM45" s="160"/>
      <c r="AN45" s="160"/>
      <c r="AO45" s="160"/>
      <c r="AP45" s="160"/>
      <c r="AQ45" s="160"/>
      <c r="AR45" s="160"/>
      <c r="AS45" s="160">
        <f>AC45+AK45</f>
        <v>9142629</v>
      </c>
      <c r="AT45" s="160"/>
      <c r="AU45" s="160"/>
      <c r="AV45" s="160"/>
      <c r="AW45" s="160"/>
      <c r="AX45" s="160"/>
      <c r="AY45" s="160"/>
      <c r="AZ45" s="160"/>
      <c r="BA45" s="62"/>
      <c r="BB45" s="62"/>
      <c r="BC45" s="62"/>
      <c r="BD45" s="62"/>
      <c r="BE45" s="62"/>
      <c r="BF45" s="62"/>
      <c r="BG45" s="62"/>
      <c r="BH45" s="62"/>
      <c r="CA45" s="36" t="s">
        <v>12</v>
      </c>
    </row>
    <row r="46" spans="1:79" s="61" customFormat="1" x14ac:dyDescent="0.2">
      <c r="A46" s="204"/>
      <c r="B46" s="204"/>
      <c r="C46" s="204"/>
      <c r="D46" s="205" t="s">
        <v>59</v>
      </c>
      <c r="E46" s="206"/>
      <c r="F46" s="206"/>
      <c r="G46" s="206"/>
      <c r="H46" s="206"/>
      <c r="I46" s="206"/>
      <c r="J46" s="206"/>
      <c r="K46" s="206"/>
      <c r="L46" s="206"/>
      <c r="M46" s="206"/>
      <c r="N46" s="206"/>
      <c r="O46" s="206"/>
      <c r="P46" s="206"/>
      <c r="Q46" s="206"/>
      <c r="R46" s="206"/>
      <c r="S46" s="206"/>
      <c r="T46" s="206"/>
      <c r="U46" s="206"/>
      <c r="V46" s="206"/>
      <c r="W46" s="206"/>
      <c r="X46" s="206"/>
      <c r="Y46" s="206"/>
      <c r="Z46" s="206"/>
      <c r="AA46" s="206"/>
      <c r="AB46" s="207"/>
      <c r="AC46" s="161">
        <f>SUM(AC45)</f>
        <v>9142294</v>
      </c>
      <c r="AD46" s="161"/>
      <c r="AE46" s="161"/>
      <c r="AF46" s="161"/>
      <c r="AG46" s="161"/>
      <c r="AH46" s="161"/>
      <c r="AI46" s="161"/>
      <c r="AJ46" s="161"/>
      <c r="AK46" s="161">
        <v>1</v>
      </c>
      <c r="AL46" s="161"/>
      <c r="AM46" s="161"/>
      <c r="AN46" s="161"/>
      <c r="AO46" s="161"/>
      <c r="AP46" s="161"/>
      <c r="AQ46" s="161"/>
      <c r="AR46" s="161"/>
      <c r="AS46" s="161">
        <f>AC46+AK46</f>
        <v>9142295</v>
      </c>
      <c r="AT46" s="161"/>
      <c r="AU46" s="161"/>
      <c r="AV46" s="161"/>
      <c r="AW46" s="161"/>
      <c r="AX46" s="161"/>
      <c r="AY46" s="161"/>
      <c r="AZ46" s="161"/>
      <c r="BA46" s="63"/>
      <c r="BB46" s="63"/>
      <c r="BC46" s="63"/>
      <c r="BD46" s="63"/>
      <c r="BE46" s="63"/>
      <c r="BF46" s="63"/>
      <c r="BG46" s="63"/>
      <c r="BH46" s="63"/>
    </row>
    <row r="48" spans="1:79" ht="15.75" customHeight="1" x14ac:dyDescent="0.2">
      <c r="A48" s="171" t="s">
        <v>37</v>
      </c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71"/>
      <c r="Q48" s="171"/>
      <c r="R48" s="171"/>
      <c r="S48" s="171"/>
      <c r="T48" s="171"/>
      <c r="U48" s="171"/>
      <c r="V48" s="171"/>
      <c r="W48" s="171"/>
      <c r="X48" s="171"/>
      <c r="Y48" s="171"/>
      <c r="Z48" s="171"/>
      <c r="AA48" s="171"/>
      <c r="AB48" s="171"/>
      <c r="AC48" s="171"/>
      <c r="AD48" s="171"/>
      <c r="AE48" s="171"/>
      <c r="AF48" s="171"/>
      <c r="AG48" s="171"/>
      <c r="AH48" s="171"/>
      <c r="AI48" s="171"/>
      <c r="AJ48" s="171"/>
      <c r="AK48" s="171"/>
      <c r="AL48" s="171"/>
      <c r="AM48" s="171"/>
      <c r="AN48" s="171"/>
      <c r="AO48" s="171"/>
      <c r="AP48" s="171"/>
      <c r="AQ48" s="171"/>
      <c r="AR48" s="171"/>
      <c r="AS48" s="171"/>
      <c r="AT48" s="171"/>
      <c r="AU48" s="171"/>
      <c r="AV48" s="171"/>
      <c r="AW48" s="171"/>
      <c r="AX48" s="171"/>
      <c r="AY48" s="171"/>
      <c r="AZ48" s="171"/>
      <c r="BA48" s="171"/>
      <c r="BB48" s="171"/>
      <c r="BC48" s="171"/>
      <c r="BD48" s="171"/>
      <c r="BE48" s="171"/>
      <c r="BF48" s="171"/>
      <c r="BG48" s="171"/>
      <c r="BH48" s="171"/>
      <c r="BI48" s="171"/>
      <c r="BJ48" s="171"/>
      <c r="BK48" s="171"/>
      <c r="BL48" s="171"/>
    </row>
    <row r="49" spans="1:79" ht="15.95" customHeight="1" x14ac:dyDescent="0.2">
      <c r="A49" s="193" t="s">
        <v>25</v>
      </c>
      <c r="B49" s="193"/>
      <c r="C49" s="193"/>
      <c r="D49" s="195" t="s">
        <v>29</v>
      </c>
      <c r="E49" s="196"/>
      <c r="F49" s="196"/>
      <c r="G49" s="196"/>
      <c r="H49" s="196"/>
      <c r="I49" s="196"/>
      <c r="J49" s="196"/>
      <c r="K49" s="196"/>
      <c r="L49" s="196"/>
      <c r="M49" s="196"/>
      <c r="N49" s="196"/>
      <c r="O49" s="196"/>
      <c r="P49" s="196"/>
      <c r="Q49" s="196"/>
      <c r="R49" s="196"/>
      <c r="S49" s="196"/>
      <c r="T49" s="196"/>
      <c r="U49" s="196"/>
      <c r="V49" s="196"/>
      <c r="W49" s="196"/>
      <c r="X49" s="196"/>
      <c r="Y49" s="196"/>
      <c r="Z49" s="196"/>
      <c r="AA49" s="197"/>
      <c r="AB49" s="193" t="s">
        <v>26</v>
      </c>
      <c r="AC49" s="193"/>
      <c r="AD49" s="193"/>
      <c r="AE49" s="193"/>
      <c r="AF49" s="193"/>
      <c r="AG49" s="193"/>
      <c r="AH49" s="193"/>
      <c r="AI49" s="193"/>
      <c r="AJ49" s="193" t="s">
        <v>27</v>
      </c>
      <c r="AK49" s="193"/>
      <c r="AL49" s="193"/>
      <c r="AM49" s="193"/>
      <c r="AN49" s="193"/>
      <c r="AO49" s="193"/>
      <c r="AP49" s="193"/>
      <c r="AQ49" s="193"/>
      <c r="AR49" s="193" t="s">
        <v>24</v>
      </c>
      <c r="AS49" s="193"/>
      <c r="AT49" s="193"/>
      <c r="AU49" s="193"/>
      <c r="AV49" s="193"/>
      <c r="AW49" s="193"/>
      <c r="AX49" s="193"/>
      <c r="AY49" s="193"/>
    </row>
    <row r="50" spans="1:79" ht="14.25" customHeight="1" x14ac:dyDescent="0.2">
      <c r="A50" s="193"/>
      <c r="B50" s="193"/>
      <c r="C50" s="193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200"/>
      <c r="AB50" s="193"/>
      <c r="AC50" s="193"/>
      <c r="AD50" s="193"/>
      <c r="AE50" s="193"/>
      <c r="AF50" s="193"/>
      <c r="AG50" s="193"/>
      <c r="AH50" s="193"/>
      <c r="AI50" s="193"/>
      <c r="AJ50" s="193"/>
      <c r="AK50" s="193"/>
      <c r="AL50" s="193"/>
      <c r="AM50" s="193"/>
      <c r="AN50" s="193"/>
      <c r="AO50" s="193"/>
      <c r="AP50" s="193"/>
      <c r="AQ50" s="193"/>
      <c r="AR50" s="193"/>
      <c r="AS50" s="193"/>
      <c r="AT50" s="193"/>
      <c r="AU50" s="193"/>
      <c r="AV50" s="193"/>
      <c r="AW50" s="193"/>
      <c r="AX50" s="193"/>
      <c r="AY50" s="193"/>
    </row>
    <row r="51" spans="1:79" ht="15.75" customHeight="1" x14ac:dyDescent="0.2">
      <c r="A51" s="193">
        <v>1</v>
      </c>
      <c r="B51" s="193"/>
      <c r="C51" s="193"/>
      <c r="D51" s="201">
        <v>2</v>
      </c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3"/>
      <c r="AB51" s="193">
        <v>3</v>
      </c>
      <c r="AC51" s="193"/>
      <c r="AD51" s="193"/>
      <c r="AE51" s="193"/>
      <c r="AF51" s="193"/>
      <c r="AG51" s="193"/>
      <c r="AH51" s="193"/>
      <c r="AI51" s="193"/>
      <c r="AJ51" s="193">
        <v>4</v>
      </c>
      <c r="AK51" s="193"/>
      <c r="AL51" s="193"/>
      <c r="AM51" s="193"/>
      <c r="AN51" s="193"/>
      <c r="AO51" s="193"/>
      <c r="AP51" s="193"/>
      <c r="AQ51" s="193"/>
      <c r="AR51" s="193">
        <v>5</v>
      </c>
      <c r="AS51" s="193"/>
      <c r="AT51" s="193"/>
      <c r="AU51" s="193"/>
      <c r="AV51" s="193"/>
      <c r="AW51" s="193"/>
      <c r="AX51" s="193"/>
      <c r="AY51" s="193"/>
    </row>
    <row r="52" spans="1:79" s="61" customFormat="1" ht="12.75" customHeight="1" x14ac:dyDescent="0.2">
      <c r="A52" s="204"/>
      <c r="B52" s="204"/>
      <c r="C52" s="204"/>
      <c r="D52" s="214" t="s">
        <v>24</v>
      </c>
      <c r="E52" s="242"/>
      <c r="F52" s="242"/>
      <c r="G52" s="242"/>
      <c r="H52" s="242"/>
      <c r="I52" s="242"/>
      <c r="J52" s="242"/>
      <c r="K52" s="242"/>
      <c r="L52" s="242"/>
      <c r="M52" s="242"/>
      <c r="N52" s="242"/>
      <c r="O52" s="242"/>
      <c r="P52" s="242"/>
      <c r="Q52" s="242"/>
      <c r="R52" s="242"/>
      <c r="S52" s="242"/>
      <c r="T52" s="242"/>
      <c r="U52" s="242"/>
      <c r="V52" s="242"/>
      <c r="W52" s="242"/>
      <c r="X52" s="242"/>
      <c r="Y52" s="242"/>
      <c r="Z52" s="242"/>
      <c r="AA52" s="243"/>
      <c r="AB52" s="161"/>
      <c r="AC52" s="161"/>
      <c r="AD52" s="161"/>
      <c r="AE52" s="161"/>
      <c r="AF52" s="161"/>
      <c r="AG52" s="161"/>
      <c r="AH52" s="161"/>
      <c r="AI52" s="161"/>
      <c r="AJ52" s="161"/>
      <c r="AK52" s="161"/>
      <c r="AL52" s="161"/>
      <c r="AM52" s="161"/>
      <c r="AN52" s="161"/>
      <c r="AO52" s="161"/>
      <c r="AP52" s="161"/>
      <c r="AQ52" s="161"/>
      <c r="AR52" s="161">
        <f>AB52+AJ52</f>
        <v>0</v>
      </c>
      <c r="AS52" s="161"/>
      <c r="AT52" s="161"/>
      <c r="AU52" s="161"/>
      <c r="AV52" s="161"/>
      <c r="AW52" s="161"/>
      <c r="AX52" s="161"/>
      <c r="AY52" s="161"/>
      <c r="CA52" s="61" t="s">
        <v>14</v>
      </c>
    </row>
    <row r="54" spans="1:79" ht="15.75" customHeight="1" x14ac:dyDescent="0.2">
      <c r="A54" s="183" t="s">
        <v>38</v>
      </c>
      <c r="B54" s="183"/>
      <c r="C54" s="183"/>
      <c r="D54" s="183"/>
      <c r="E54" s="183"/>
      <c r="F54" s="183"/>
      <c r="G54" s="183"/>
      <c r="H54" s="183"/>
      <c r="I54" s="183"/>
      <c r="J54" s="183"/>
      <c r="K54" s="183"/>
      <c r="L54" s="183"/>
      <c r="M54" s="183"/>
      <c r="N54" s="183"/>
      <c r="O54" s="183"/>
      <c r="P54" s="183"/>
      <c r="Q54" s="183"/>
      <c r="R54" s="183"/>
      <c r="S54" s="183"/>
      <c r="T54" s="183"/>
      <c r="U54" s="183"/>
      <c r="V54" s="183"/>
      <c r="W54" s="183"/>
      <c r="X54" s="183"/>
      <c r="Y54" s="183"/>
      <c r="Z54" s="183"/>
      <c r="AA54" s="183"/>
      <c r="AB54" s="183"/>
      <c r="AC54" s="183"/>
      <c r="AD54" s="183"/>
      <c r="AE54" s="183"/>
      <c r="AF54" s="183"/>
      <c r="AG54" s="183"/>
      <c r="AH54" s="183"/>
      <c r="AI54" s="183"/>
      <c r="AJ54" s="183"/>
      <c r="AK54" s="183"/>
      <c r="AL54" s="183"/>
      <c r="AM54" s="183"/>
      <c r="AN54" s="183"/>
      <c r="AO54" s="183"/>
      <c r="AP54" s="183"/>
      <c r="AQ54" s="183"/>
      <c r="AR54" s="183"/>
      <c r="AS54" s="183"/>
      <c r="AT54" s="183"/>
      <c r="AU54" s="183"/>
      <c r="AV54" s="183"/>
      <c r="AW54" s="183"/>
      <c r="AX54" s="183"/>
      <c r="AY54" s="183"/>
      <c r="AZ54" s="183"/>
      <c r="BA54" s="183"/>
      <c r="BB54" s="183"/>
      <c r="BC54" s="183"/>
      <c r="BD54" s="183"/>
      <c r="BE54" s="183"/>
      <c r="BF54" s="183"/>
      <c r="BG54" s="183"/>
      <c r="BH54" s="183"/>
      <c r="BI54" s="183"/>
      <c r="BJ54" s="183"/>
      <c r="BK54" s="183"/>
      <c r="BL54" s="183"/>
    </row>
    <row r="55" spans="1:79" ht="30" customHeight="1" x14ac:dyDescent="0.2">
      <c r="A55" s="193" t="s">
        <v>25</v>
      </c>
      <c r="B55" s="193"/>
      <c r="C55" s="193"/>
      <c r="D55" s="193"/>
      <c r="E55" s="193"/>
      <c r="F55" s="193"/>
      <c r="G55" s="201" t="s">
        <v>39</v>
      </c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3"/>
      <c r="Z55" s="193" t="s">
        <v>2</v>
      </c>
      <c r="AA55" s="193"/>
      <c r="AB55" s="193"/>
      <c r="AC55" s="193"/>
      <c r="AD55" s="193"/>
      <c r="AE55" s="193" t="s">
        <v>1</v>
      </c>
      <c r="AF55" s="193"/>
      <c r="AG55" s="193"/>
      <c r="AH55" s="193"/>
      <c r="AI55" s="193"/>
      <c r="AJ55" s="193"/>
      <c r="AK55" s="193"/>
      <c r="AL55" s="193"/>
      <c r="AM55" s="193"/>
      <c r="AN55" s="193"/>
      <c r="AO55" s="201" t="s">
        <v>26</v>
      </c>
      <c r="AP55" s="202"/>
      <c r="AQ55" s="202"/>
      <c r="AR55" s="202"/>
      <c r="AS55" s="202"/>
      <c r="AT55" s="202"/>
      <c r="AU55" s="202"/>
      <c r="AV55" s="203"/>
      <c r="AW55" s="201" t="s">
        <v>27</v>
      </c>
      <c r="AX55" s="202"/>
      <c r="AY55" s="202"/>
      <c r="AZ55" s="202"/>
      <c r="BA55" s="202"/>
      <c r="BB55" s="202"/>
      <c r="BC55" s="202"/>
      <c r="BD55" s="203"/>
      <c r="BE55" s="201" t="s">
        <v>24</v>
      </c>
      <c r="BF55" s="202"/>
      <c r="BG55" s="202"/>
      <c r="BH55" s="202"/>
      <c r="BI55" s="202"/>
      <c r="BJ55" s="202"/>
      <c r="BK55" s="202"/>
      <c r="BL55" s="203"/>
    </row>
    <row r="56" spans="1:79" ht="15.75" customHeight="1" x14ac:dyDescent="0.2">
      <c r="A56" s="193">
        <v>1</v>
      </c>
      <c r="B56" s="193"/>
      <c r="C56" s="193"/>
      <c r="D56" s="193"/>
      <c r="E56" s="193"/>
      <c r="F56" s="193"/>
      <c r="G56" s="201">
        <v>2</v>
      </c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3"/>
      <c r="Z56" s="193">
        <v>3</v>
      </c>
      <c r="AA56" s="193"/>
      <c r="AB56" s="193"/>
      <c r="AC56" s="193"/>
      <c r="AD56" s="193"/>
      <c r="AE56" s="193">
        <v>4</v>
      </c>
      <c r="AF56" s="193"/>
      <c r="AG56" s="193"/>
      <c r="AH56" s="193"/>
      <c r="AI56" s="193"/>
      <c r="AJ56" s="193"/>
      <c r="AK56" s="193"/>
      <c r="AL56" s="193"/>
      <c r="AM56" s="193"/>
      <c r="AN56" s="193"/>
      <c r="AO56" s="193">
        <v>5</v>
      </c>
      <c r="AP56" s="193"/>
      <c r="AQ56" s="193"/>
      <c r="AR56" s="193"/>
      <c r="AS56" s="193"/>
      <c r="AT56" s="193"/>
      <c r="AU56" s="193"/>
      <c r="AV56" s="193"/>
      <c r="AW56" s="193">
        <v>6</v>
      </c>
      <c r="AX56" s="193"/>
      <c r="AY56" s="193"/>
      <c r="AZ56" s="193"/>
      <c r="BA56" s="193"/>
      <c r="BB56" s="193"/>
      <c r="BC56" s="193"/>
      <c r="BD56" s="193"/>
      <c r="BE56" s="193">
        <v>7</v>
      </c>
      <c r="BF56" s="193"/>
      <c r="BG56" s="193"/>
      <c r="BH56" s="193"/>
      <c r="BI56" s="193"/>
      <c r="BJ56" s="193"/>
      <c r="BK56" s="193"/>
      <c r="BL56" s="193"/>
    </row>
    <row r="57" spans="1:79" s="61" customFormat="1" ht="12.75" customHeight="1" x14ac:dyDescent="0.2">
      <c r="A57" s="204">
        <v>1</v>
      </c>
      <c r="B57" s="204"/>
      <c r="C57" s="204"/>
      <c r="D57" s="204"/>
      <c r="E57" s="204"/>
      <c r="F57" s="204"/>
      <c r="G57" s="209" t="s">
        <v>60</v>
      </c>
      <c r="H57" s="210"/>
      <c r="I57" s="210"/>
      <c r="J57" s="210"/>
      <c r="K57" s="210"/>
      <c r="L57" s="210"/>
      <c r="M57" s="210"/>
      <c r="N57" s="210"/>
      <c r="O57" s="210"/>
      <c r="P57" s="210"/>
      <c r="Q57" s="210"/>
      <c r="R57" s="210"/>
      <c r="S57" s="210"/>
      <c r="T57" s="210"/>
      <c r="U57" s="210"/>
      <c r="V57" s="210"/>
      <c r="W57" s="210"/>
      <c r="X57" s="210"/>
      <c r="Y57" s="211"/>
      <c r="Z57" s="212"/>
      <c r="AA57" s="212"/>
      <c r="AB57" s="212"/>
      <c r="AC57" s="212"/>
      <c r="AD57" s="212"/>
      <c r="AE57" s="212"/>
      <c r="AF57" s="212"/>
      <c r="AG57" s="212"/>
      <c r="AH57" s="212"/>
      <c r="AI57" s="212"/>
      <c r="AJ57" s="212"/>
      <c r="AK57" s="212"/>
      <c r="AL57" s="212"/>
      <c r="AM57" s="212"/>
      <c r="AN57" s="209"/>
      <c r="AO57" s="161"/>
      <c r="AP57" s="161"/>
      <c r="AQ57" s="161"/>
      <c r="AR57" s="161"/>
      <c r="AS57" s="161"/>
      <c r="AT57" s="161"/>
      <c r="AU57" s="161"/>
      <c r="AV57" s="161"/>
      <c r="AW57" s="161"/>
      <c r="AX57" s="161"/>
      <c r="AY57" s="161"/>
      <c r="AZ57" s="161"/>
      <c r="BA57" s="161"/>
      <c r="BB57" s="161"/>
      <c r="BC57" s="161"/>
      <c r="BD57" s="161"/>
      <c r="BE57" s="161"/>
      <c r="BF57" s="161"/>
      <c r="BG57" s="161"/>
      <c r="BH57" s="161"/>
      <c r="BI57" s="161"/>
      <c r="BJ57" s="161"/>
      <c r="BK57" s="161"/>
      <c r="BL57" s="161"/>
      <c r="CA57" s="61" t="s">
        <v>16</v>
      </c>
    </row>
    <row r="58" spans="1:79" ht="12.75" customHeight="1" x14ac:dyDescent="0.2">
      <c r="A58" s="141"/>
      <c r="B58" s="141"/>
      <c r="C58" s="141"/>
      <c r="D58" s="141"/>
      <c r="E58" s="141"/>
      <c r="F58" s="141"/>
      <c r="G58" s="162" t="s">
        <v>66</v>
      </c>
      <c r="H58" s="221"/>
      <c r="I58" s="221"/>
      <c r="J58" s="221"/>
      <c r="K58" s="221"/>
      <c r="L58" s="221"/>
      <c r="M58" s="221"/>
      <c r="N58" s="221"/>
      <c r="O58" s="221"/>
      <c r="P58" s="221"/>
      <c r="Q58" s="221"/>
      <c r="R58" s="221"/>
      <c r="S58" s="221"/>
      <c r="T58" s="221"/>
      <c r="U58" s="221"/>
      <c r="V58" s="221"/>
      <c r="W58" s="221"/>
      <c r="X58" s="221"/>
      <c r="Y58" s="222"/>
      <c r="Z58" s="145" t="s">
        <v>67</v>
      </c>
      <c r="AA58" s="145"/>
      <c r="AB58" s="145"/>
      <c r="AC58" s="145"/>
      <c r="AD58" s="145"/>
      <c r="AE58" s="145" t="s">
        <v>68</v>
      </c>
      <c r="AF58" s="145"/>
      <c r="AG58" s="145"/>
      <c r="AH58" s="145"/>
      <c r="AI58" s="145"/>
      <c r="AJ58" s="145"/>
      <c r="AK58" s="145"/>
      <c r="AL58" s="145"/>
      <c r="AM58" s="145"/>
      <c r="AN58" s="162"/>
      <c r="AO58" s="160">
        <v>9142294</v>
      </c>
      <c r="AP58" s="160"/>
      <c r="AQ58" s="160"/>
      <c r="AR58" s="160"/>
      <c r="AS58" s="160"/>
      <c r="AT58" s="160"/>
      <c r="AU58" s="160"/>
      <c r="AV58" s="160"/>
      <c r="AW58" s="160">
        <v>335</v>
      </c>
      <c r="AX58" s="160"/>
      <c r="AY58" s="160"/>
      <c r="AZ58" s="160"/>
      <c r="BA58" s="160"/>
      <c r="BB58" s="160"/>
      <c r="BC58" s="160"/>
      <c r="BD58" s="160"/>
      <c r="BE58" s="160">
        <f t="shared" ref="BE58:BE70" si="0">AO58+AW58</f>
        <v>9142629</v>
      </c>
      <c r="BF58" s="160"/>
      <c r="BG58" s="160"/>
      <c r="BH58" s="160"/>
      <c r="BI58" s="160"/>
      <c r="BJ58" s="160"/>
      <c r="BK58" s="160"/>
      <c r="BL58" s="160"/>
    </row>
    <row r="59" spans="1:79" ht="28.5" customHeight="1" x14ac:dyDescent="0.2">
      <c r="A59" s="141"/>
      <c r="B59" s="141"/>
      <c r="C59" s="141"/>
      <c r="D59" s="141"/>
      <c r="E59" s="141"/>
      <c r="F59" s="141"/>
      <c r="G59" s="162" t="s">
        <v>340</v>
      </c>
      <c r="H59" s="221"/>
      <c r="I59" s="221"/>
      <c r="J59" s="221"/>
      <c r="K59" s="221"/>
      <c r="L59" s="221"/>
      <c r="M59" s="221"/>
      <c r="N59" s="221"/>
      <c r="O59" s="221"/>
      <c r="P59" s="221"/>
      <c r="Q59" s="221"/>
      <c r="R59" s="221"/>
      <c r="S59" s="221"/>
      <c r="T59" s="221"/>
      <c r="U59" s="221"/>
      <c r="V59" s="221"/>
      <c r="W59" s="221"/>
      <c r="X59" s="221"/>
      <c r="Y59" s="222"/>
      <c r="Z59" s="145" t="s">
        <v>67</v>
      </c>
      <c r="AA59" s="145"/>
      <c r="AB59" s="145"/>
      <c r="AC59" s="145"/>
      <c r="AD59" s="145"/>
      <c r="AE59" s="145" t="s">
        <v>68</v>
      </c>
      <c r="AF59" s="145"/>
      <c r="AG59" s="145"/>
      <c r="AH59" s="145"/>
      <c r="AI59" s="145"/>
      <c r="AJ59" s="145"/>
      <c r="AK59" s="145"/>
      <c r="AL59" s="145"/>
      <c r="AM59" s="145"/>
      <c r="AN59" s="162"/>
      <c r="AO59" s="160">
        <f>8966172+36468</f>
        <v>9002640</v>
      </c>
      <c r="AP59" s="160"/>
      <c r="AQ59" s="160"/>
      <c r="AR59" s="160"/>
      <c r="AS59" s="160"/>
      <c r="AT59" s="160"/>
      <c r="AU59" s="160"/>
      <c r="AV59" s="160"/>
      <c r="AW59" s="160">
        <v>0</v>
      </c>
      <c r="AX59" s="160"/>
      <c r="AY59" s="160"/>
      <c r="AZ59" s="160"/>
      <c r="BA59" s="160"/>
      <c r="BB59" s="160"/>
      <c r="BC59" s="160"/>
      <c r="BD59" s="160"/>
      <c r="BE59" s="160">
        <f t="shared" si="0"/>
        <v>9002640</v>
      </c>
      <c r="BF59" s="160"/>
      <c r="BG59" s="160"/>
      <c r="BH59" s="160"/>
      <c r="BI59" s="160"/>
      <c r="BJ59" s="160"/>
      <c r="BK59" s="160"/>
      <c r="BL59" s="160"/>
    </row>
    <row r="60" spans="1:79" ht="12.75" customHeight="1" x14ac:dyDescent="0.2">
      <c r="A60" s="141"/>
      <c r="B60" s="141"/>
      <c r="C60" s="141"/>
      <c r="D60" s="141"/>
      <c r="E60" s="141"/>
      <c r="F60" s="141"/>
      <c r="G60" s="162" t="s">
        <v>341</v>
      </c>
      <c r="H60" s="221"/>
      <c r="I60" s="221"/>
      <c r="J60" s="221"/>
      <c r="K60" s="221"/>
      <c r="L60" s="221"/>
      <c r="M60" s="221"/>
      <c r="N60" s="221"/>
      <c r="O60" s="221"/>
      <c r="P60" s="221"/>
      <c r="Q60" s="221"/>
      <c r="R60" s="221"/>
      <c r="S60" s="221"/>
      <c r="T60" s="221"/>
      <c r="U60" s="221"/>
      <c r="V60" s="221"/>
      <c r="W60" s="221"/>
      <c r="X60" s="221"/>
      <c r="Y60" s="222"/>
      <c r="Z60" s="145" t="s">
        <v>63</v>
      </c>
      <c r="AA60" s="145"/>
      <c r="AB60" s="145"/>
      <c r="AC60" s="145"/>
      <c r="AD60" s="145"/>
      <c r="AE60" s="145" t="s">
        <v>102</v>
      </c>
      <c r="AF60" s="145"/>
      <c r="AG60" s="145"/>
      <c r="AH60" s="145"/>
      <c r="AI60" s="145"/>
      <c r="AJ60" s="145"/>
      <c r="AK60" s="145"/>
      <c r="AL60" s="145"/>
      <c r="AM60" s="145"/>
      <c r="AN60" s="162"/>
      <c r="AO60" s="160">
        <v>4</v>
      </c>
      <c r="AP60" s="160"/>
      <c r="AQ60" s="160"/>
      <c r="AR60" s="160"/>
      <c r="AS60" s="160"/>
      <c r="AT60" s="160"/>
      <c r="AU60" s="160"/>
      <c r="AV60" s="160"/>
      <c r="AW60" s="160">
        <v>0</v>
      </c>
      <c r="AX60" s="160"/>
      <c r="AY60" s="160"/>
      <c r="AZ60" s="160"/>
      <c r="BA60" s="160"/>
      <c r="BB60" s="160"/>
      <c r="BC60" s="160"/>
      <c r="BD60" s="160"/>
      <c r="BE60" s="160">
        <f t="shared" si="0"/>
        <v>4</v>
      </c>
      <c r="BF60" s="160"/>
      <c r="BG60" s="160"/>
      <c r="BH60" s="160"/>
      <c r="BI60" s="160"/>
      <c r="BJ60" s="160"/>
      <c r="BK60" s="160"/>
      <c r="BL60" s="160"/>
    </row>
    <row r="61" spans="1:79" s="61" customFormat="1" ht="12.75" customHeight="1" x14ac:dyDescent="0.2">
      <c r="A61" s="204">
        <v>0</v>
      </c>
      <c r="B61" s="204"/>
      <c r="C61" s="204"/>
      <c r="D61" s="204"/>
      <c r="E61" s="204"/>
      <c r="F61" s="204"/>
      <c r="G61" s="162" t="s">
        <v>193</v>
      </c>
      <c r="H61" s="221"/>
      <c r="I61" s="221"/>
      <c r="J61" s="221"/>
      <c r="K61" s="221"/>
      <c r="L61" s="221"/>
      <c r="M61" s="221"/>
      <c r="N61" s="221"/>
      <c r="O61" s="221"/>
      <c r="P61" s="221"/>
      <c r="Q61" s="221"/>
      <c r="R61" s="221"/>
      <c r="S61" s="221"/>
      <c r="T61" s="221"/>
      <c r="U61" s="221"/>
      <c r="V61" s="221"/>
      <c r="W61" s="221"/>
      <c r="X61" s="221"/>
      <c r="Y61" s="222"/>
      <c r="Z61" s="145"/>
      <c r="AA61" s="145"/>
      <c r="AB61" s="145"/>
      <c r="AC61" s="145"/>
      <c r="AD61" s="145"/>
      <c r="AE61" s="145"/>
      <c r="AF61" s="145"/>
      <c r="AG61" s="145"/>
      <c r="AH61" s="145"/>
      <c r="AI61" s="145"/>
      <c r="AJ61" s="145"/>
      <c r="AK61" s="145"/>
      <c r="AL61" s="145"/>
      <c r="AM61" s="145"/>
      <c r="AN61" s="162"/>
      <c r="AO61" s="160">
        <v>55.75</v>
      </c>
      <c r="AP61" s="160"/>
      <c r="AQ61" s="160"/>
      <c r="AR61" s="160"/>
      <c r="AS61" s="160"/>
      <c r="AT61" s="160"/>
      <c r="AU61" s="160"/>
      <c r="AV61" s="160"/>
      <c r="AW61" s="160">
        <v>0</v>
      </c>
      <c r="AX61" s="160"/>
      <c r="AY61" s="160"/>
      <c r="AZ61" s="160"/>
      <c r="BA61" s="160"/>
      <c r="BB61" s="160"/>
      <c r="BC61" s="160"/>
      <c r="BD61" s="160"/>
      <c r="BE61" s="160">
        <f t="shared" si="0"/>
        <v>55.75</v>
      </c>
      <c r="BF61" s="160"/>
      <c r="BG61" s="160"/>
      <c r="BH61" s="160"/>
      <c r="BI61" s="160"/>
      <c r="BJ61" s="160"/>
      <c r="BK61" s="160"/>
      <c r="BL61" s="160"/>
    </row>
    <row r="62" spans="1:79" ht="29.25" customHeight="1" x14ac:dyDescent="0.2">
      <c r="A62" s="141"/>
      <c r="B62" s="141"/>
      <c r="C62" s="141"/>
      <c r="D62" s="141"/>
      <c r="E62" s="141"/>
      <c r="F62" s="141"/>
      <c r="G62" s="162" t="s">
        <v>195</v>
      </c>
      <c r="H62" s="221"/>
      <c r="I62" s="221"/>
      <c r="J62" s="221"/>
      <c r="K62" s="221"/>
      <c r="L62" s="221"/>
      <c r="M62" s="221"/>
      <c r="N62" s="221"/>
      <c r="O62" s="221"/>
      <c r="P62" s="221"/>
      <c r="Q62" s="221"/>
      <c r="R62" s="221"/>
      <c r="S62" s="221"/>
      <c r="T62" s="221"/>
      <c r="U62" s="221"/>
      <c r="V62" s="221"/>
      <c r="W62" s="221"/>
      <c r="X62" s="221"/>
      <c r="Y62" s="222"/>
      <c r="Z62" s="145" t="s">
        <v>63</v>
      </c>
      <c r="AA62" s="145"/>
      <c r="AB62" s="145"/>
      <c r="AC62" s="145"/>
      <c r="AD62" s="145"/>
      <c r="AE62" s="145" t="s">
        <v>148</v>
      </c>
      <c r="AF62" s="145"/>
      <c r="AG62" s="145"/>
      <c r="AH62" s="145"/>
      <c r="AI62" s="145"/>
      <c r="AJ62" s="145"/>
      <c r="AK62" s="145"/>
      <c r="AL62" s="145"/>
      <c r="AM62" s="145"/>
      <c r="AN62" s="162"/>
      <c r="AO62" s="160">
        <v>48.25</v>
      </c>
      <c r="AP62" s="160"/>
      <c r="AQ62" s="160"/>
      <c r="AR62" s="160"/>
      <c r="AS62" s="160"/>
      <c r="AT62" s="160"/>
      <c r="AU62" s="160"/>
      <c r="AV62" s="160"/>
      <c r="AW62" s="160">
        <v>0</v>
      </c>
      <c r="AX62" s="160"/>
      <c r="AY62" s="160"/>
      <c r="AZ62" s="160"/>
      <c r="BA62" s="160"/>
      <c r="BB62" s="160"/>
      <c r="BC62" s="160"/>
      <c r="BD62" s="160"/>
      <c r="BE62" s="160">
        <f t="shared" si="0"/>
        <v>48.25</v>
      </c>
      <c r="BF62" s="160"/>
      <c r="BG62" s="160"/>
      <c r="BH62" s="160"/>
      <c r="BI62" s="160"/>
      <c r="BJ62" s="160"/>
      <c r="BK62" s="160"/>
      <c r="BL62" s="160"/>
    </row>
    <row r="63" spans="1:79" ht="30.75" customHeight="1" x14ac:dyDescent="0.2">
      <c r="A63" s="141"/>
      <c r="B63" s="141"/>
      <c r="C63" s="141"/>
      <c r="D63" s="141"/>
      <c r="E63" s="141"/>
      <c r="F63" s="141"/>
      <c r="G63" s="162" t="s">
        <v>196</v>
      </c>
      <c r="H63" s="221"/>
      <c r="I63" s="221"/>
      <c r="J63" s="221"/>
      <c r="K63" s="221"/>
      <c r="L63" s="221"/>
      <c r="M63" s="221"/>
      <c r="N63" s="221"/>
      <c r="O63" s="221"/>
      <c r="P63" s="221"/>
      <c r="Q63" s="221"/>
      <c r="R63" s="221"/>
      <c r="S63" s="221"/>
      <c r="T63" s="221"/>
      <c r="U63" s="221"/>
      <c r="V63" s="221"/>
      <c r="W63" s="221"/>
      <c r="X63" s="221"/>
      <c r="Y63" s="222"/>
      <c r="Z63" s="145" t="s">
        <v>63</v>
      </c>
      <c r="AA63" s="145"/>
      <c r="AB63" s="145"/>
      <c r="AC63" s="145"/>
      <c r="AD63" s="145"/>
      <c r="AE63" s="145" t="s">
        <v>148</v>
      </c>
      <c r="AF63" s="145"/>
      <c r="AG63" s="145"/>
      <c r="AH63" s="145"/>
      <c r="AI63" s="145"/>
      <c r="AJ63" s="145"/>
      <c r="AK63" s="145"/>
      <c r="AL63" s="145"/>
      <c r="AM63" s="145"/>
      <c r="AN63" s="162"/>
      <c r="AO63" s="160">
        <v>7.5</v>
      </c>
      <c r="AP63" s="160"/>
      <c r="AQ63" s="160"/>
      <c r="AR63" s="160"/>
      <c r="AS63" s="160"/>
      <c r="AT63" s="160"/>
      <c r="AU63" s="160"/>
      <c r="AV63" s="160"/>
      <c r="AW63" s="160">
        <v>0</v>
      </c>
      <c r="AX63" s="160"/>
      <c r="AY63" s="160"/>
      <c r="AZ63" s="160"/>
      <c r="BA63" s="160"/>
      <c r="BB63" s="160"/>
      <c r="BC63" s="160"/>
      <c r="BD63" s="160"/>
      <c r="BE63" s="160">
        <f t="shared" si="0"/>
        <v>7.5</v>
      </c>
      <c r="BF63" s="160"/>
      <c r="BG63" s="160"/>
      <c r="BH63" s="160"/>
      <c r="BI63" s="160"/>
      <c r="BJ63" s="160"/>
      <c r="BK63" s="160"/>
      <c r="BL63" s="160"/>
    </row>
    <row r="64" spans="1:79" s="61" customFormat="1" ht="25.5" customHeight="1" x14ac:dyDescent="0.2">
      <c r="A64" s="204">
        <v>0</v>
      </c>
      <c r="B64" s="204"/>
      <c r="C64" s="204"/>
      <c r="D64" s="204"/>
      <c r="E64" s="204"/>
      <c r="F64" s="204"/>
      <c r="G64" s="162" t="s">
        <v>194</v>
      </c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2"/>
      <c r="Z64" s="145"/>
      <c r="AA64" s="145"/>
      <c r="AB64" s="145"/>
      <c r="AC64" s="145"/>
      <c r="AD64" s="145"/>
      <c r="AE64" s="145"/>
      <c r="AF64" s="145"/>
      <c r="AG64" s="145"/>
      <c r="AH64" s="145"/>
      <c r="AI64" s="145"/>
      <c r="AJ64" s="145"/>
      <c r="AK64" s="145"/>
      <c r="AL64" s="145"/>
      <c r="AM64" s="145"/>
      <c r="AN64" s="162"/>
      <c r="AO64" s="160">
        <v>6</v>
      </c>
      <c r="AP64" s="160"/>
      <c r="AQ64" s="160"/>
      <c r="AR64" s="160"/>
      <c r="AS64" s="160"/>
      <c r="AT64" s="160"/>
      <c r="AU64" s="160"/>
      <c r="AV64" s="160"/>
      <c r="AW64" s="160">
        <v>0</v>
      </c>
      <c r="AX64" s="160"/>
      <c r="AY64" s="160"/>
      <c r="AZ64" s="160"/>
      <c r="BA64" s="160"/>
      <c r="BB64" s="160"/>
      <c r="BC64" s="160"/>
      <c r="BD64" s="160"/>
      <c r="BE64" s="160">
        <f t="shared" si="0"/>
        <v>6</v>
      </c>
      <c r="BF64" s="160"/>
      <c r="BG64" s="160"/>
      <c r="BH64" s="160"/>
      <c r="BI64" s="160"/>
      <c r="BJ64" s="160"/>
      <c r="BK64" s="160"/>
      <c r="BL64" s="160"/>
    </row>
    <row r="65" spans="1:64" ht="12.75" customHeight="1" x14ac:dyDescent="0.2">
      <c r="A65" s="236"/>
      <c r="B65" s="237"/>
      <c r="C65" s="237"/>
      <c r="D65" s="237"/>
      <c r="E65" s="237"/>
      <c r="F65" s="238"/>
      <c r="G65" s="162" t="s">
        <v>106</v>
      </c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2"/>
      <c r="Z65" s="162" t="s">
        <v>63</v>
      </c>
      <c r="AA65" s="239"/>
      <c r="AB65" s="239"/>
      <c r="AC65" s="239"/>
      <c r="AD65" s="240"/>
      <c r="AE65" s="162" t="s">
        <v>105</v>
      </c>
      <c r="AF65" s="239"/>
      <c r="AG65" s="239"/>
      <c r="AH65" s="239"/>
      <c r="AI65" s="239"/>
      <c r="AJ65" s="239"/>
      <c r="AK65" s="239"/>
      <c r="AL65" s="239"/>
      <c r="AM65" s="239"/>
      <c r="AN65" s="240"/>
      <c r="AO65" s="256">
        <v>6</v>
      </c>
      <c r="AP65" s="257"/>
      <c r="AQ65" s="257"/>
      <c r="AR65" s="257"/>
      <c r="AS65" s="257"/>
      <c r="AT65" s="257"/>
      <c r="AU65" s="257"/>
      <c r="AV65" s="258"/>
      <c r="AW65" s="256">
        <v>0</v>
      </c>
      <c r="AX65" s="257"/>
      <c r="AY65" s="257"/>
      <c r="AZ65" s="257"/>
      <c r="BA65" s="257"/>
      <c r="BB65" s="257"/>
      <c r="BC65" s="257"/>
      <c r="BD65" s="258"/>
      <c r="BE65" s="256">
        <f t="shared" si="0"/>
        <v>6</v>
      </c>
      <c r="BF65" s="257"/>
      <c r="BG65" s="257"/>
      <c r="BH65" s="257"/>
      <c r="BI65" s="257"/>
      <c r="BJ65" s="257"/>
      <c r="BK65" s="257"/>
      <c r="BL65" s="258"/>
    </row>
    <row r="66" spans="1:64" s="61" customFormat="1" ht="12.75" customHeight="1" x14ac:dyDescent="0.2">
      <c r="A66" s="204">
        <v>0</v>
      </c>
      <c r="B66" s="204"/>
      <c r="C66" s="204"/>
      <c r="D66" s="204"/>
      <c r="E66" s="204"/>
      <c r="F66" s="204"/>
      <c r="G66" s="162" t="s">
        <v>99</v>
      </c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2"/>
      <c r="Z66" s="145"/>
      <c r="AA66" s="145"/>
      <c r="AB66" s="145"/>
      <c r="AC66" s="145"/>
      <c r="AD66" s="145"/>
      <c r="AE66" s="145"/>
      <c r="AF66" s="145"/>
      <c r="AG66" s="145"/>
      <c r="AH66" s="145"/>
      <c r="AI66" s="145"/>
      <c r="AJ66" s="145"/>
      <c r="AK66" s="145"/>
      <c r="AL66" s="145"/>
      <c r="AM66" s="145"/>
      <c r="AN66" s="162"/>
      <c r="AO66" s="160">
        <v>41</v>
      </c>
      <c r="AP66" s="160"/>
      <c r="AQ66" s="160"/>
      <c r="AR66" s="160"/>
      <c r="AS66" s="160"/>
      <c r="AT66" s="160"/>
      <c r="AU66" s="160"/>
      <c r="AV66" s="160"/>
      <c r="AW66" s="160">
        <v>0</v>
      </c>
      <c r="AX66" s="160"/>
      <c r="AY66" s="160"/>
      <c r="AZ66" s="160"/>
      <c r="BA66" s="160"/>
      <c r="BB66" s="160"/>
      <c r="BC66" s="160"/>
      <c r="BD66" s="160"/>
      <c r="BE66" s="160">
        <f t="shared" si="0"/>
        <v>41</v>
      </c>
      <c r="BF66" s="160"/>
      <c r="BG66" s="160"/>
      <c r="BH66" s="160"/>
      <c r="BI66" s="160"/>
      <c r="BJ66" s="160"/>
      <c r="BK66" s="160"/>
      <c r="BL66" s="160"/>
    </row>
    <row r="67" spans="1:64" ht="12.75" customHeight="1" x14ac:dyDescent="0.2">
      <c r="A67" s="141"/>
      <c r="B67" s="141"/>
      <c r="C67" s="141"/>
      <c r="D67" s="141"/>
      <c r="E67" s="141"/>
      <c r="F67" s="141"/>
      <c r="G67" s="162" t="s">
        <v>104</v>
      </c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2"/>
      <c r="Z67" s="145" t="s">
        <v>63</v>
      </c>
      <c r="AA67" s="145"/>
      <c r="AB67" s="145"/>
      <c r="AC67" s="145"/>
      <c r="AD67" s="145"/>
      <c r="AE67" s="145" t="s">
        <v>105</v>
      </c>
      <c r="AF67" s="145"/>
      <c r="AG67" s="145"/>
      <c r="AH67" s="145"/>
      <c r="AI67" s="145"/>
      <c r="AJ67" s="145"/>
      <c r="AK67" s="145"/>
      <c r="AL67" s="145"/>
      <c r="AM67" s="145"/>
      <c r="AN67" s="162"/>
      <c r="AO67" s="160">
        <v>5</v>
      </c>
      <c r="AP67" s="160"/>
      <c r="AQ67" s="160"/>
      <c r="AR67" s="160"/>
      <c r="AS67" s="160"/>
      <c r="AT67" s="160"/>
      <c r="AU67" s="160"/>
      <c r="AV67" s="160"/>
      <c r="AW67" s="160">
        <v>0</v>
      </c>
      <c r="AX67" s="160"/>
      <c r="AY67" s="160"/>
      <c r="AZ67" s="160"/>
      <c r="BA67" s="160"/>
      <c r="BB67" s="160"/>
      <c r="BC67" s="160"/>
      <c r="BD67" s="160"/>
      <c r="BE67" s="160">
        <f t="shared" si="0"/>
        <v>5</v>
      </c>
      <c r="BF67" s="160"/>
      <c r="BG67" s="160"/>
      <c r="BH67" s="160"/>
      <c r="BI67" s="160"/>
      <c r="BJ67" s="160"/>
      <c r="BK67" s="160"/>
      <c r="BL67" s="160"/>
    </row>
    <row r="68" spans="1:64" ht="12.75" customHeight="1" x14ac:dyDescent="0.2">
      <c r="A68" s="141"/>
      <c r="B68" s="141"/>
      <c r="C68" s="141"/>
      <c r="D68" s="141"/>
      <c r="E68" s="141"/>
      <c r="F68" s="141"/>
      <c r="G68" s="162" t="s">
        <v>106</v>
      </c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2"/>
      <c r="Z68" s="145" t="s">
        <v>63</v>
      </c>
      <c r="AA68" s="145"/>
      <c r="AB68" s="145"/>
      <c r="AC68" s="145"/>
      <c r="AD68" s="145"/>
      <c r="AE68" s="145" t="s">
        <v>105</v>
      </c>
      <c r="AF68" s="145"/>
      <c r="AG68" s="145"/>
      <c r="AH68" s="145"/>
      <c r="AI68" s="145"/>
      <c r="AJ68" s="145"/>
      <c r="AK68" s="145"/>
      <c r="AL68" s="145"/>
      <c r="AM68" s="145"/>
      <c r="AN68" s="162"/>
      <c r="AO68" s="160">
        <v>36</v>
      </c>
      <c r="AP68" s="160"/>
      <c r="AQ68" s="160"/>
      <c r="AR68" s="160"/>
      <c r="AS68" s="160"/>
      <c r="AT68" s="160"/>
      <c r="AU68" s="160"/>
      <c r="AV68" s="160"/>
      <c r="AW68" s="160">
        <v>0</v>
      </c>
      <c r="AX68" s="160"/>
      <c r="AY68" s="160"/>
      <c r="AZ68" s="160"/>
      <c r="BA68" s="160"/>
      <c r="BB68" s="160"/>
      <c r="BC68" s="160"/>
      <c r="BD68" s="160"/>
      <c r="BE68" s="160">
        <f t="shared" si="0"/>
        <v>36</v>
      </c>
      <c r="BF68" s="160"/>
      <c r="BG68" s="160"/>
      <c r="BH68" s="160"/>
      <c r="BI68" s="160"/>
      <c r="BJ68" s="160"/>
      <c r="BK68" s="160"/>
      <c r="BL68" s="160"/>
    </row>
    <row r="69" spans="1:64" s="61" customFormat="1" ht="12.75" customHeight="1" x14ac:dyDescent="0.2">
      <c r="A69" s="204">
        <v>0</v>
      </c>
      <c r="B69" s="204"/>
      <c r="C69" s="204"/>
      <c r="D69" s="204"/>
      <c r="E69" s="204"/>
      <c r="F69" s="204"/>
      <c r="G69" s="162" t="s">
        <v>100</v>
      </c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2"/>
      <c r="Z69" s="145"/>
      <c r="AA69" s="145"/>
      <c r="AB69" s="145"/>
      <c r="AC69" s="145"/>
      <c r="AD69" s="145"/>
      <c r="AE69" s="145"/>
      <c r="AF69" s="145"/>
      <c r="AG69" s="145"/>
      <c r="AH69" s="145"/>
      <c r="AI69" s="145"/>
      <c r="AJ69" s="145"/>
      <c r="AK69" s="145"/>
      <c r="AL69" s="145"/>
      <c r="AM69" s="145"/>
      <c r="AN69" s="162"/>
      <c r="AO69" s="160">
        <v>8.75</v>
      </c>
      <c r="AP69" s="160"/>
      <c r="AQ69" s="160"/>
      <c r="AR69" s="160"/>
      <c r="AS69" s="160"/>
      <c r="AT69" s="160"/>
      <c r="AU69" s="160"/>
      <c r="AV69" s="160"/>
      <c r="AW69" s="160">
        <v>0</v>
      </c>
      <c r="AX69" s="160"/>
      <c r="AY69" s="160"/>
      <c r="AZ69" s="160"/>
      <c r="BA69" s="160"/>
      <c r="BB69" s="160"/>
      <c r="BC69" s="160"/>
      <c r="BD69" s="160"/>
      <c r="BE69" s="160">
        <f t="shared" si="0"/>
        <v>8.75</v>
      </c>
      <c r="BF69" s="160"/>
      <c r="BG69" s="160"/>
      <c r="BH69" s="160"/>
      <c r="BI69" s="160"/>
      <c r="BJ69" s="160"/>
      <c r="BK69" s="160"/>
      <c r="BL69" s="160"/>
    </row>
    <row r="70" spans="1:64" ht="12.75" customHeight="1" x14ac:dyDescent="0.2">
      <c r="A70" s="141"/>
      <c r="B70" s="141"/>
      <c r="C70" s="141"/>
      <c r="D70" s="141"/>
      <c r="E70" s="141"/>
      <c r="F70" s="141"/>
      <c r="G70" s="162" t="s">
        <v>106</v>
      </c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2"/>
      <c r="Z70" s="145" t="s">
        <v>63</v>
      </c>
      <c r="AA70" s="145"/>
      <c r="AB70" s="145"/>
      <c r="AC70" s="145"/>
      <c r="AD70" s="145"/>
      <c r="AE70" s="145" t="s">
        <v>105</v>
      </c>
      <c r="AF70" s="145"/>
      <c r="AG70" s="145"/>
      <c r="AH70" s="145"/>
      <c r="AI70" s="145"/>
      <c r="AJ70" s="145"/>
      <c r="AK70" s="145"/>
      <c r="AL70" s="145"/>
      <c r="AM70" s="145"/>
      <c r="AN70" s="162"/>
      <c r="AO70" s="160">
        <v>6.25</v>
      </c>
      <c r="AP70" s="160"/>
      <c r="AQ70" s="160"/>
      <c r="AR70" s="160"/>
      <c r="AS70" s="160"/>
      <c r="AT70" s="160"/>
      <c r="AU70" s="160"/>
      <c r="AV70" s="160"/>
      <c r="AW70" s="160">
        <v>0</v>
      </c>
      <c r="AX70" s="160"/>
      <c r="AY70" s="160"/>
      <c r="AZ70" s="160"/>
      <c r="BA70" s="160"/>
      <c r="BB70" s="160"/>
      <c r="BC70" s="160"/>
      <c r="BD70" s="160"/>
      <c r="BE70" s="160">
        <f t="shared" si="0"/>
        <v>6.25</v>
      </c>
      <c r="BF70" s="160"/>
      <c r="BG70" s="160"/>
      <c r="BH70" s="160"/>
      <c r="BI70" s="160"/>
      <c r="BJ70" s="160"/>
      <c r="BK70" s="160"/>
      <c r="BL70" s="160"/>
    </row>
    <row r="71" spans="1:64" ht="12.75" customHeight="1" x14ac:dyDescent="0.2">
      <c r="A71" s="141"/>
      <c r="B71" s="141"/>
      <c r="C71" s="141"/>
      <c r="D71" s="141"/>
      <c r="E71" s="141"/>
      <c r="F71" s="141"/>
      <c r="G71" s="162" t="s">
        <v>342</v>
      </c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2"/>
      <c r="Z71" s="145"/>
      <c r="AA71" s="145"/>
      <c r="AB71" s="145"/>
      <c r="AC71" s="145"/>
      <c r="AD71" s="145"/>
      <c r="AE71" s="145"/>
      <c r="AF71" s="145"/>
      <c r="AG71" s="145"/>
      <c r="AH71" s="145"/>
      <c r="AI71" s="145"/>
      <c r="AJ71" s="145"/>
      <c r="AK71" s="145"/>
      <c r="AL71" s="145"/>
      <c r="AM71" s="145"/>
      <c r="AN71" s="162"/>
      <c r="AO71" s="160"/>
      <c r="AP71" s="160"/>
      <c r="AQ71" s="160"/>
      <c r="AR71" s="160"/>
      <c r="AS71" s="160"/>
      <c r="AT71" s="160"/>
      <c r="AU71" s="160"/>
      <c r="AV71" s="160"/>
      <c r="AW71" s="160"/>
      <c r="AX71" s="160"/>
      <c r="AY71" s="160"/>
      <c r="AZ71" s="160"/>
      <c r="BA71" s="160"/>
      <c r="BB71" s="160"/>
      <c r="BC71" s="160"/>
      <c r="BD71" s="160"/>
      <c r="BE71" s="160"/>
      <c r="BF71" s="160"/>
      <c r="BG71" s="160"/>
      <c r="BH71" s="160"/>
      <c r="BI71" s="160"/>
      <c r="BJ71" s="160"/>
      <c r="BK71" s="160"/>
      <c r="BL71" s="160"/>
    </row>
    <row r="72" spans="1:64" ht="32.25" customHeight="1" x14ac:dyDescent="0.2">
      <c r="A72" s="141"/>
      <c r="B72" s="141"/>
      <c r="C72" s="141"/>
      <c r="D72" s="141"/>
      <c r="E72" s="141"/>
      <c r="F72" s="141"/>
      <c r="G72" s="162" t="s">
        <v>343</v>
      </c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2"/>
      <c r="Z72" s="145" t="s">
        <v>63</v>
      </c>
      <c r="AA72" s="145"/>
      <c r="AB72" s="145"/>
      <c r="AC72" s="145"/>
      <c r="AD72" s="145"/>
      <c r="AE72" s="145" t="s">
        <v>105</v>
      </c>
      <c r="AF72" s="145"/>
      <c r="AG72" s="145"/>
      <c r="AH72" s="145"/>
      <c r="AI72" s="145"/>
      <c r="AJ72" s="145"/>
      <c r="AK72" s="145"/>
      <c r="AL72" s="145"/>
      <c r="AM72" s="145"/>
      <c r="AN72" s="162"/>
      <c r="AO72" s="160">
        <v>25</v>
      </c>
      <c r="AP72" s="160"/>
      <c r="AQ72" s="160"/>
      <c r="AR72" s="160"/>
      <c r="AS72" s="160"/>
      <c r="AT72" s="160"/>
      <c r="AU72" s="160"/>
      <c r="AV72" s="160"/>
      <c r="AW72" s="160">
        <v>0</v>
      </c>
      <c r="AX72" s="160"/>
      <c r="AY72" s="160"/>
      <c r="AZ72" s="160"/>
      <c r="BA72" s="160"/>
      <c r="BB72" s="160"/>
      <c r="BC72" s="160"/>
      <c r="BD72" s="160"/>
      <c r="BE72" s="160">
        <f t="shared" ref="BE72:BE75" si="1">AO72+AW72</f>
        <v>25</v>
      </c>
      <c r="BF72" s="160"/>
      <c r="BG72" s="160"/>
      <c r="BH72" s="160"/>
      <c r="BI72" s="160"/>
      <c r="BJ72" s="160"/>
      <c r="BK72" s="160"/>
      <c r="BL72" s="160"/>
    </row>
    <row r="73" spans="1:64" ht="26.25" customHeight="1" x14ac:dyDescent="0.2">
      <c r="A73" s="141"/>
      <c r="B73" s="141"/>
      <c r="C73" s="141"/>
      <c r="D73" s="141"/>
      <c r="E73" s="141"/>
      <c r="F73" s="141"/>
      <c r="G73" s="162" t="s">
        <v>344</v>
      </c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2"/>
      <c r="Z73" s="145" t="s">
        <v>63</v>
      </c>
      <c r="AA73" s="145"/>
      <c r="AB73" s="145"/>
      <c r="AC73" s="145"/>
      <c r="AD73" s="145"/>
      <c r="AE73" s="145" t="s">
        <v>105</v>
      </c>
      <c r="AF73" s="145"/>
      <c r="AG73" s="145"/>
      <c r="AH73" s="145"/>
      <c r="AI73" s="145"/>
      <c r="AJ73" s="145"/>
      <c r="AK73" s="145"/>
      <c r="AL73" s="145"/>
      <c r="AM73" s="145"/>
      <c r="AN73" s="162"/>
      <c r="AO73" s="160">
        <v>17</v>
      </c>
      <c r="AP73" s="160"/>
      <c r="AQ73" s="160"/>
      <c r="AR73" s="160"/>
      <c r="AS73" s="160"/>
      <c r="AT73" s="160"/>
      <c r="AU73" s="160"/>
      <c r="AV73" s="160"/>
      <c r="AW73" s="160">
        <v>0</v>
      </c>
      <c r="AX73" s="160"/>
      <c r="AY73" s="160"/>
      <c r="AZ73" s="160"/>
      <c r="BA73" s="160"/>
      <c r="BB73" s="160"/>
      <c r="BC73" s="160"/>
      <c r="BD73" s="160"/>
      <c r="BE73" s="160">
        <f t="shared" si="1"/>
        <v>17</v>
      </c>
      <c r="BF73" s="160"/>
      <c r="BG73" s="160"/>
      <c r="BH73" s="160"/>
      <c r="BI73" s="160"/>
      <c r="BJ73" s="160"/>
      <c r="BK73" s="160"/>
      <c r="BL73" s="160"/>
    </row>
    <row r="74" spans="1:64" ht="29.25" customHeight="1" x14ac:dyDescent="0.2">
      <c r="A74" s="141"/>
      <c r="B74" s="141"/>
      <c r="C74" s="141"/>
      <c r="D74" s="141"/>
      <c r="E74" s="141"/>
      <c r="F74" s="141"/>
      <c r="G74" s="162" t="s">
        <v>345</v>
      </c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2"/>
      <c r="Z74" s="145" t="s">
        <v>63</v>
      </c>
      <c r="AA74" s="145"/>
      <c r="AB74" s="145"/>
      <c r="AC74" s="145"/>
      <c r="AD74" s="145"/>
      <c r="AE74" s="145" t="s">
        <v>105</v>
      </c>
      <c r="AF74" s="145"/>
      <c r="AG74" s="145"/>
      <c r="AH74" s="145"/>
      <c r="AI74" s="145"/>
      <c r="AJ74" s="145"/>
      <c r="AK74" s="145"/>
      <c r="AL74" s="145"/>
      <c r="AM74" s="145"/>
      <c r="AN74" s="162"/>
      <c r="AO74" s="160">
        <v>7.75</v>
      </c>
      <c r="AP74" s="160"/>
      <c r="AQ74" s="160"/>
      <c r="AR74" s="160"/>
      <c r="AS74" s="160"/>
      <c r="AT74" s="160"/>
      <c r="AU74" s="160"/>
      <c r="AV74" s="160"/>
      <c r="AW74" s="160">
        <v>0</v>
      </c>
      <c r="AX74" s="160"/>
      <c r="AY74" s="160"/>
      <c r="AZ74" s="160"/>
      <c r="BA74" s="160"/>
      <c r="BB74" s="160"/>
      <c r="BC74" s="160"/>
      <c r="BD74" s="160"/>
      <c r="BE74" s="160">
        <f t="shared" si="1"/>
        <v>7.75</v>
      </c>
      <c r="BF74" s="160"/>
      <c r="BG74" s="160"/>
      <c r="BH74" s="160"/>
      <c r="BI74" s="160"/>
      <c r="BJ74" s="160"/>
      <c r="BK74" s="160"/>
      <c r="BL74" s="160"/>
    </row>
    <row r="75" spans="1:64" ht="32.25" customHeight="1" x14ac:dyDescent="0.2">
      <c r="A75" s="141"/>
      <c r="B75" s="141"/>
      <c r="C75" s="141"/>
      <c r="D75" s="141"/>
      <c r="E75" s="141"/>
      <c r="F75" s="141"/>
      <c r="G75" s="162" t="s">
        <v>346</v>
      </c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2"/>
      <c r="Z75" s="145" t="s">
        <v>63</v>
      </c>
      <c r="AA75" s="145"/>
      <c r="AB75" s="145"/>
      <c r="AC75" s="145"/>
      <c r="AD75" s="145"/>
      <c r="AE75" s="145" t="s">
        <v>105</v>
      </c>
      <c r="AF75" s="145"/>
      <c r="AG75" s="145"/>
      <c r="AH75" s="145"/>
      <c r="AI75" s="145"/>
      <c r="AJ75" s="145"/>
      <c r="AK75" s="145"/>
      <c r="AL75" s="145"/>
      <c r="AM75" s="145"/>
      <c r="AN75" s="162"/>
      <c r="AO75" s="160">
        <v>6</v>
      </c>
      <c r="AP75" s="160"/>
      <c r="AQ75" s="160"/>
      <c r="AR75" s="160"/>
      <c r="AS75" s="160"/>
      <c r="AT75" s="160"/>
      <c r="AU75" s="160"/>
      <c r="AV75" s="160"/>
      <c r="AW75" s="160">
        <v>0</v>
      </c>
      <c r="AX75" s="160"/>
      <c r="AY75" s="160"/>
      <c r="AZ75" s="160"/>
      <c r="BA75" s="160"/>
      <c r="BB75" s="160"/>
      <c r="BC75" s="160"/>
      <c r="BD75" s="160"/>
      <c r="BE75" s="160">
        <f t="shared" si="1"/>
        <v>6</v>
      </c>
      <c r="BF75" s="160"/>
      <c r="BG75" s="160"/>
      <c r="BH75" s="160"/>
      <c r="BI75" s="160"/>
      <c r="BJ75" s="160"/>
      <c r="BK75" s="160"/>
      <c r="BL75" s="160"/>
    </row>
    <row r="76" spans="1:64" s="61" customFormat="1" ht="12.75" customHeight="1" x14ac:dyDescent="0.2">
      <c r="A76" s="204">
        <v>2</v>
      </c>
      <c r="B76" s="204"/>
      <c r="C76" s="204"/>
      <c r="D76" s="204"/>
      <c r="E76" s="204"/>
      <c r="F76" s="204"/>
      <c r="G76" s="209" t="s">
        <v>69</v>
      </c>
      <c r="H76" s="223"/>
      <c r="I76" s="223"/>
      <c r="J76" s="223"/>
      <c r="K76" s="223"/>
      <c r="L76" s="223"/>
      <c r="M76" s="223"/>
      <c r="N76" s="223"/>
      <c r="O76" s="223"/>
      <c r="P76" s="223"/>
      <c r="Q76" s="223"/>
      <c r="R76" s="223"/>
      <c r="S76" s="223"/>
      <c r="T76" s="223"/>
      <c r="U76" s="223"/>
      <c r="V76" s="223"/>
      <c r="W76" s="223"/>
      <c r="X76" s="223"/>
      <c r="Y76" s="224"/>
      <c r="Z76" s="212"/>
      <c r="AA76" s="212"/>
      <c r="AB76" s="212"/>
      <c r="AC76" s="212"/>
      <c r="AD76" s="212"/>
      <c r="AE76" s="212"/>
      <c r="AF76" s="212"/>
      <c r="AG76" s="212"/>
      <c r="AH76" s="212"/>
      <c r="AI76" s="212"/>
      <c r="AJ76" s="212"/>
      <c r="AK76" s="212"/>
      <c r="AL76" s="212"/>
      <c r="AM76" s="212"/>
      <c r="AN76" s="209"/>
      <c r="AO76" s="161"/>
      <c r="AP76" s="161"/>
      <c r="AQ76" s="161"/>
      <c r="AR76" s="161"/>
      <c r="AS76" s="161"/>
      <c r="AT76" s="161"/>
      <c r="AU76" s="161"/>
      <c r="AV76" s="161"/>
      <c r="AW76" s="161"/>
      <c r="AX76" s="161"/>
      <c r="AY76" s="161"/>
      <c r="AZ76" s="161"/>
      <c r="BA76" s="161"/>
      <c r="BB76" s="161"/>
      <c r="BC76" s="161"/>
      <c r="BD76" s="161"/>
      <c r="BE76" s="161"/>
      <c r="BF76" s="161"/>
      <c r="BG76" s="161"/>
      <c r="BH76" s="161"/>
      <c r="BI76" s="161"/>
      <c r="BJ76" s="161"/>
      <c r="BK76" s="161"/>
      <c r="BL76" s="161"/>
    </row>
    <row r="77" spans="1:64" ht="12.75" customHeight="1" x14ac:dyDescent="0.2">
      <c r="A77" s="141"/>
      <c r="B77" s="141"/>
      <c r="C77" s="141"/>
      <c r="D77" s="141"/>
      <c r="E77" s="141"/>
      <c r="F77" s="141"/>
      <c r="G77" s="162" t="s">
        <v>197</v>
      </c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2"/>
      <c r="Z77" s="145" t="s">
        <v>63</v>
      </c>
      <c r="AA77" s="145"/>
      <c r="AB77" s="145"/>
      <c r="AC77" s="145"/>
      <c r="AD77" s="145"/>
      <c r="AE77" s="145" t="s">
        <v>102</v>
      </c>
      <c r="AF77" s="145"/>
      <c r="AG77" s="145"/>
      <c r="AH77" s="145"/>
      <c r="AI77" s="145"/>
      <c r="AJ77" s="145"/>
      <c r="AK77" s="145"/>
      <c r="AL77" s="145"/>
      <c r="AM77" s="145"/>
      <c r="AN77" s="162"/>
      <c r="AO77" s="160">
        <v>39</v>
      </c>
      <c r="AP77" s="160"/>
      <c r="AQ77" s="160"/>
      <c r="AR77" s="160"/>
      <c r="AS77" s="160"/>
      <c r="AT77" s="160"/>
      <c r="AU77" s="160"/>
      <c r="AV77" s="160"/>
      <c r="AW77" s="160">
        <v>0</v>
      </c>
      <c r="AX77" s="160"/>
      <c r="AY77" s="160"/>
      <c r="AZ77" s="160"/>
      <c r="BA77" s="160"/>
      <c r="BB77" s="160"/>
      <c r="BC77" s="160"/>
      <c r="BD77" s="160"/>
      <c r="BE77" s="160">
        <f t="shared" ref="BE77:BE78" si="2">AO77+AW77</f>
        <v>39</v>
      </c>
      <c r="BF77" s="160"/>
      <c r="BG77" s="160"/>
      <c r="BH77" s="160"/>
      <c r="BI77" s="160"/>
      <c r="BJ77" s="160"/>
      <c r="BK77" s="160"/>
      <c r="BL77" s="160"/>
    </row>
    <row r="78" spans="1:64" ht="27.75" customHeight="1" x14ac:dyDescent="0.2">
      <c r="A78" s="141"/>
      <c r="B78" s="141"/>
      <c r="C78" s="141"/>
      <c r="D78" s="141"/>
      <c r="E78" s="141"/>
      <c r="F78" s="141"/>
      <c r="G78" s="162" t="s">
        <v>347</v>
      </c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2"/>
      <c r="Z78" s="145" t="s">
        <v>63</v>
      </c>
      <c r="AA78" s="145"/>
      <c r="AB78" s="145"/>
      <c r="AC78" s="145"/>
      <c r="AD78" s="145"/>
      <c r="AE78" s="145" t="s">
        <v>348</v>
      </c>
      <c r="AF78" s="145"/>
      <c r="AG78" s="145"/>
      <c r="AH78" s="145"/>
      <c r="AI78" s="145"/>
      <c r="AJ78" s="145"/>
      <c r="AK78" s="145"/>
      <c r="AL78" s="145"/>
      <c r="AM78" s="145"/>
      <c r="AN78" s="162"/>
      <c r="AO78" s="160">
        <v>1275</v>
      </c>
      <c r="AP78" s="160"/>
      <c r="AQ78" s="160"/>
      <c r="AR78" s="160"/>
      <c r="AS78" s="160"/>
      <c r="AT78" s="160"/>
      <c r="AU78" s="160"/>
      <c r="AV78" s="160"/>
      <c r="AW78" s="160">
        <v>0</v>
      </c>
      <c r="AX78" s="160"/>
      <c r="AY78" s="160"/>
      <c r="AZ78" s="160"/>
      <c r="BA78" s="160"/>
      <c r="BB78" s="160"/>
      <c r="BC78" s="160"/>
      <c r="BD78" s="160"/>
      <c r="BE78" s="160">
        <f t="shared" si="2"/>
        <v>1275</v>
      </c>
      <c r="BF78" s="160"/>
      <c r="BG78" s="160"/>
      <c r="BH78" s="160"/>
      <c r="BI78" s="160"/>
      <c r="BJ78" s="160"/>
      <c r="BK78" s="160"/>
      <c r="BL78" s="160"/>
    </row>
    <row r="79" spans="1:64" s="61" customFormat="1" ht="12.75" customHeight="1" x14ac:dyDescent="0.2">
      <c r="A79" s="204">
        <v>3</v>
      </c>
      <c r="B79" s="204"/>
      <c r="C79" s="204"/>
      <c r="D79" s="204"/>
      <c r="E79" s="204"/>
      <c r="F79" s="204"/>
      <c r="G79" s="209" t="s">
        <v>74</v>
      </c>
      <c r="H79" s="223"/>
      <c r="I79" s="223"/>
      <c r="J79" s="223"/>
      <c r="K79" s="223"/>
      <c r="L79" s="223"/>
      <c r="M79" s="223"/>
      <c r="N79" s="223"/>
      <c r="O79" s="223"/>
      <c r="P79" s="223"/>
      <c r="Q79" s="223"/>
      <c r="R79" s="223"/>
      <c r="S79" s="223"/>
      <c r="T79" s="223"/>
      <c r="U79" s="223"/>
      <c r="V79" s="223"/>
      <c r="W79" s="223"/>
      <c r="X79" s="223"/>
      <c r="Y79" s="224"/>
      <c r="Z79" s="212"/>
      <c r="AA79" s="212"/>
      <c r="AB79" s="212"/>
      <c r="AC79" s="212"/>
      <c r="AD79" s="212"/>
      <c r="AE79" s="212"/>
      <c r="AF79" s="212"/>
      <c r="AG79" s="212"/>
      <c r="AH79" s="212"/>
      <c r="AI79" s="212"/>
      <c r="AJ79" s="212"/>
      <c r="AK79" s="212"/>
      <c r="AL79" s="212"/>
      <c r="AM79" s="212"/>
      <c r="AN79" s="209"/>
      <c r="AO79" s="161"/>
      <c r="AP79" s="161"/>
      <c r="AQ79" s="161"/>
      <c r="AR79" s="161"/>
      <c r="AS79" s="161"/>
      <c r="AT79" s="161"/>
      <c r="AU79" s="161"/>
      <c r="AV79" s="161"/>
      <c r="AW79" s="161"/>
      <c r="AX79" s="161"/>
      <c r="AY79" s="161"/>
      <c r="AZ79" s="161"/>
      <c r="BA79" s="161"/>
      <c r="BB79" s="161"/>
      <c r="BC79" s="161"/>
      <c r="BD79" s="161"/>
      <c r="BE79" s="161"/>
      <c r="BF79" s="161"/>
      <c r="BG79" s="161"/>
      <c r="BH79" s="161"/>
      <c r="BI79" s="161"/>
      <c r="BJ79" s="161"/>
      <c r="BK79" s="161"/>
      <c r="BL79" s="161"/>
    </row>
    <row r="80" spans="1:64" ht="12.75" customHeight="1" x14ac:dyDescent="0.2">
      <c r="A80" s="141"/>
      <c r="B80" s="141"/>
      <c r="C80" s="141"/>
      <c r="D80" s="141"/>
      <c r="E80" s="141"/>
      <c r="F80" s="141"/>
      <c r="G80" s="162" t="s">
        <v>198</v>
      </c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2"/>
      <c r="Z80" s="145" t="s">
        <v>63</v>
      </c>
      <c r="AA80" s="145"/>
      <c r="AB80" s="145"/>
      <c r="AC80" s="145"/>
      <c r="AD80" s="145"/>
      <c r="AE80" s="162" t="s">
        <v>76</v>
      </c>
      <c r="AF80" s="221"/>
      <c r="AG80" s="221"/>
      <c r="AH80" s="221"/>
      <c r="AI80" s="221"/>
      <c r="AJ80" s="221"/>
      <c r="AK80" s="221"/>
      <c r="AL80" s="221"/>
      <c r="AM80" s="221"/>
      <c r="AN80" s="222"/>
      <c r="AO80" s="160">
        <v>1</v>
      </c>
      <c r="AP80" s="160"/>
      <c r="AQ80" s="160"/>
      <c r="AR80" s="160"/>
      <c r="AS80" s="160"/>
      <c r="AT80" s="160"/>
      <c r="AU80" s="160"/>
      <c r="AV80" s="160"/>
      <c r="AW80" s="160">
        <v>0</v>
      </c>
      <c r="AX80" s="160"/>
      <c r="AY80" s="160"/>
      <c r="AZ80" s="160"/>
      <c r="BA80" s="160"/>
      <c r="BB80" s="160"/>
      <c r="BC80" s="160"/>
      <c r="BD80" s="160"/>
      <c r="BE80" s="160">
        <f t="shared" ref="BE80:BE91" si="3">AO80+AW80</f>
        <v>1</v>
      </c>
      <c r="BF80" s="160"/>
      <c r="BG80" s="160"/>
      <c r="BH80" s="160"/>
      <c r="BI80" s="160"/>
      <c r="BJ80" s="160"/>
      <c r="BK80" s="160"/>
      <c r="BL80" s="160"/>
    </row>
    <row r="81" spans="1:64" ht="28.5" customHeight="1" x14ac:dyDescent="0.2">
      <c r="A81" s="141"/>
      <c r="B81" s="141"/>
      <c r="C81" s="141"/>
      <c r="D81" s="141"/>
      <c r="E81" s="141"/>
      <c r="F81" s="141"/>
      <c r="G81" s="162" t="s">
        <v>349</v>
      </c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2"/>
      <c r="Z81" s="145" t="s">
        <v>63</v>
      </c>
      <c r="AA81" s="145"/>
      <c r="AB81" s="145"/>
      <c r="AC81" s="145"/>
      <c r="AD81" s="145"/>
      <c r="AE81" s="162" t="s">
        <v>76</v>
      </c>
      <c r="AF81" s="221"/>
      <c r="AG81" s="221"/>
      <c r="AH81" s="221"/>
      <c r="AI81" s="221"/>
      <c r="AJ81" s="221"/>
      <c r="AK81" s="221"/>
      <c r="AL81" s="221"/>
      <c r="AM81" s="221"/>
      <c r="AN81" s="222"/>
      <c r="AO81" s="160">
        <v>2</v>
      </c>
      <c r="AP81" s="160"/>
      <c r="AQ81" s="160"/>
      <c r="AR81" s="160"/>
      <c r="AS81" s="160"/>
      <c r="AT81" s="160"/>
      <c r="AU81" s="160"/>
      <c r="AV81" s="160"/>
      <c r="AW81" s="160">
        <v>0</v>
      </c>
      <c r="AX81" s="160"/>
      <c r="AY81" s="160"/>
      <c r="AZ81" s="160"/>
      <c r="BA81" s="160"/>
      <c r="BB81" s="160"/>
      <c r="BC81" s="160"/>
      <c r="BD81" s="160"/>
      <c r="BE81" s="160">
        <f t="shared" si="3"/>
        <v>2</v>
      </c>
      <c r="BF81" s="160"/>
      <c r="BG81" s="160"/>
      <c r="BH81" s="160"/>
      <c r="BI81" s="160"/>
      <c r="BJ81" s="160"/>
      <c r="BK81" s="160"/>
      <c r="BL81" s="160"/>
    </row>
    <row r="82" spans="1:64" ht="27" customHeight="1" x14ac:dyDescent="0.2">
      <c r="A82" s="141"/>
      <c r="B82" s="141"/>
      <c r="C82" s="141"/>
      <c r="D82" s="141"/>
      <c r="E82" s="141"/>
      <c r="F82" s="141"/>
      <c r="G82" s="162" t="s">
        <v>350</v>
      </c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2"/>
      <c r="Z82" s="145" t="s">
        <v>63</v>
      </c>
      <c r="AA82" s="145"/>
      <c r="AB82" s="145"/>
      <c r="AC82" s="145"/>
      <c r="AD82" s="145"/>
      <c r="AE82" s="162" t="s">
        <v>76</v>
      </c>
      <c r="AF82" s="221"/>
      <c r="AG82" s="221"/>
      <c r="AH82" s="221"/>
      <c r="AI82" s="221"/>
      <c r="AJ82" s="221"/>
      <c r="AK82" s="221"/>
      <c r="AL82" s="221"/>
      <c r="AM82" s="221"/>
      <c r="AN82" s="222"/>
      <c r="AO82" s="160">
        <v>2</v>
      </c>
      <c r="AP82" s="160"/>
      <c r="AQ82" s="160"/>
      <c r="AR82" s="160"/>
      <c r="AS82" s="160"/>
      <c r="AT82" s="160"/>
      <c r="AU82" s="160"/>
      <c r="AV82" s="160"/>
      <c r="AW82" s="160">
        <v>0</v>
      </c>
      <c r="AX82" s="160"/>
      <c r="AY82" s="160"/>
      <c r="AZ82" s="160"/>
      <c r="BA82" s="160"/>
      <c r="BB82" s="160"/>
      <c r="BC82" s="160"/>
      <c r="BD82" s="160"/>
      <c r="BE82" s="160">
        <f t="shared" si="3"/>
        <v>2</v>
      </c>
      <c r="BF82" s="160"/>
      <c r="BG82" s="160"/>
      <c r="BH82" s="160"/>
      <c r="BI82" s="160"/>
      <c r="BJ82" s="160"/>
      <c r="BK82" s="160"/>
      <c r="BL82" s="160"/>
    </row>
    <row r="83" spans="1:64" ht="19.5" customHeight="1" x14ac:dyDescent="0.2">
      <c r="A83" s="141"/>
      <c r="B83" s="141"/>
      <c r="C83" s="141"/>
      <c r="D83" s="141"/>
      <c r="E83" s="141"/>
      <c r="F83" s="141"/>
      <c r="G83" s="162" t="s">
        <v>351</v>
      </c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2"/>
      <c r="Z83" s="145" t="s">
        <v>63</v>
      </c>
      <c r="AA83" s="145"/>
      <c r="AB83" s="145"/>
      <c r="AC83" s="145"/>
      <c r="AD83" s="145"/>
      <c r="AE83" s="162" t="s">
        <v>76</v>
      </c>
      <c r="AF83" s="221"/>
      <c r="AG83" s="221"/>
      <c r="AH83" s="221"/>
      <c r="AI83" s="221"/>
      <c r="AJ83" s="221"/>
      <c r="AK83" s="221"/>
      <c r="AL83" s="221"/>
      <c r="AM83" s="221"/>
      <c r="AN83" s="222"/>
      <c r="AO83" s="160">
        <v>5</v>
      </c>
      <c r="AP83" s="160"/>
      <c r="AQ83" s="160"/>
      <c r="AR83" s="160"/>
      <c r="AS83" s="160"/>
      <c r="AT83" s="160"/>
      <c r="AU83" s="160"/>
      <c r="AV83" s="160"/>
      <c r="AW83" s="160">
        <v>0</v>
      </c>
      <c r="AX83" s="160"/>
      <c r="AY83" s="160"/>
      <c r="AZ83" s="160"/>
      <c r="BA83" s="160"/>
      <c r="BB83" s="160"/>
      <c r="BC83" s="160"/>
      <c r="BD83" s="160"/>
      <c r="BE83" s="160">
        <f t="shared" si="3"/>
        <v>5</v>
      </c>
      <c r="BF83" s="160"/>
      <c r="BG83" s="160"/>
      <c r="BH83" s="160"/>
      <c r="BI83" s="160"/>
      <c r="BJ83" s="160"/>
      <c r="BK83" s="160"/>
      <c r="BL83" s="160"/>
    </row>
    <row r="84" spans="1:64" ht="28.5" customHeight="1" x14ac:dyDescent="0.2">
      <c r="A84" s="141"/>
      <c r="B84" s="141"/>
      <c r="C84" s="141"/>
      <c r="D84" s="141"/>
      <c r="E84" s="141"/>
      <c r="F84" s="141"/>
      <c r="G84" s="162" t="s">
        <v>352</v>
      </c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2"/>
      <c r="Z84" s="145" t="s">
        <v>63</v>
      </c>
      <c r="AA84" s="145"/>
      <c r="AB84" s="145"/>
      <c r="AC84" s="145"/>
      <c r="AD84" s="145"/>
      <c r="AE84" s="162" t="s">
        <v>76</v>
      </c>
      <c r="AF84" s="221"/>
      <c r="AG84" s="221"/>
      <c r="AH84" s="221"/>
      <c r="AI84" s="221"/>
      <c r="AJ84" s="221"/>
      <c r="AK84" s="221"/>
      <c r="AL84" s="221"/>
      <c r="AM84" s="221"/>
      <c r="AN84" s="222"/>
      <c r="AO84" s="160">
        <v>6</v>
      </c>
      <c r="AP84" s="160"/>
      <c r="AQ84" s="160"/>
      <c r="AR84" s="160"/>
      <c r="AS84" s="160"/>
      <c r="AT84" s="160"/>
      <c r="AU84" s="160"/>
      <c r="AV84" s="160"/>
      <c r="AW84" s="160">
        <v>0</v>
      </c>
      <c r="AX84" s="160"/>
      <c r="AY84" s="160"/>
      <c r="AZ84" s="160"/>
      <c r="BA84" s="160"/>
      <c r="BB84" s="160"/>
      <c r="BC84" s="160"/>
      <c r="BD84" s="160"/>
      <c r="BE84" s="160">
        <f t="shared" si="3"/>
        <v>6</v>
      </c>
      <c r="BF84" s="160"/>
      <c r="BG84" s="160"/>
      <c r="BH84" s="160"/>
      <c r="BI84" s="160"/>
      <c r="BJ84" s="160"/>
      <c r="BK84" s="160"/>
      <c r="BL84" s="160"/>
    </row>
    <row r="85" spans="1:64" ht="18.75" customHeight="1" x14ac:dyDescent="0.2">
      <c r="A85" s="141"/>
      <c r="B85" s="141"/>
      <c r="C85" s="141"/>
      <c r="D85" s="141"/>
      <c r="E85" s="141"/>
      <c r="F85" s="141"/>
      <c r="G85" s="162" t="s">
        <v>353</v>
      </c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2"/>
      <c r="Z85" s="145" t="s">
        <v>109</v>
      </c>
      <c r="AA85" s="145"/>
      <c r="AB85" s="145"/>
      <c r="AC85" s="145"/>
      <c r="AD85" s="145"/>
      <c r="AE85" s="162" t="s">
        <v>76</v>
      </c>
      <c r="AF85" s="221"/>
      <c r="AG85" s="221"/>
      <c r="AH85" s="221"/>
      <c r="AI85" s="221"/>
      <c r="AJ85" s="221"/>
      <c r="AK85" s="221"/>
      <c r="AL85" s="221"/>
      <c r="AM85" s="221"/>
      <c r="AN85" s="222"/>
      <c r="AO85" s="160">
        <v>29</v>
      </c>
      <c r="AP85" s="160"/>
      <c r="AQ85" s="160"/>
      <c r="AR85" s="160"/>
      <c r="AS85" s="160"/>
      <c r="AT85" s="160"/>
      <c r="AU85" s="160"/>
      <c r="AV85" s="160"/>
      <c r="AW85" s="160">
        <v>0</v>
      </c>
      <c r="AX85" s="160"/>
      <c r="AY85" s="160"/>
      <c r="AZ85" s="160"/>
      <c r="BA85" s="160"/>
      <c r="BB85" s="160"/>
      <c r="BC85" s="160"/>
      <c r="BD85" s="160"/>
      <c r="BE85" s="160">
        <f t="shared" si="3"/>
        <v>29</v>
      </c>
      <c r="BF85" s="160"/>
      <c r="BG85" s="160"/>
      <c r="BH85" s="160"/>
      <c r="BI85" s="160"/>
      <c r="BJ85" s="160"/>
      <c r="BK85" s="160"/>
      <c r="BL85" s="160"/>
    </row>
    <row r="86" spans="1:64" ht="26.25" customHeight="1" x14ac:dyDescent="0.2">
      <c r="A86" s="141"/>
      <c r="B86" s="141"/>
      <c r="C86" s="141"/>
      <c r="D86" s="141"/>
      <c r="E86" s="141"/>
      <c r="F86" s="141"/>
      <c r="G86" s="162" t="s">
        <v>349</v>
      </c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2"/>
      <c r="Z86" s="145" t="s">
        <v>109</v>
      </c>
      <c r="AA86" s="145"/>
      <c r="AB86" s="145"/>
      <c r="AC86" s="145"/>
      <c r="AD86" s="145"/>
      <c r="AE86" s="162" t="s">
        <v>76</v>
      </c>
      <c r="AF86" s="221"/>
      <c r="AG86" s="221"/>
      <c r="AH86" s="221"/>
      <c r="AI86" s="221"/>
      <c r="AJ86" s="221"/>
      <c r="AK86" s="221"/>
      <c r="AL86" s="221"/>
      <c r="AM86" s="221"/>
      <c r="AN86" s="222"/>
      <c r="AO86" s="160">
        <v>51</v>
      </c>
      <c r="AP86" s="160"/>
      <c r="AQ86" s="160"/>
      <c r="AR86" s="160"/>
      <c r="AS86" s="160"/>
      <c r="AT86" s="160"/>
      <c r="AU86" s="160"/>
      <c r="AV86" s="160"/>
      <c r="AW86" s="160">
        <v>0</v>
      </c>
      <c r="AX86" s="160"/>
      <c r="AY86" s="160"/>
      <c r="AZ86" s="160"/>
      <c r="BA86" s="160"/>
      <c r="BB86" s="160"/>
      <c r="BC86" s="160"/>
      <c r="BD86" s="160"/>
      <c r="BE86" s="160">
        <f t="shared" si="3"/>
        <v>51</v>
      </c>
      <c r="BF86" s="160"/>
      <c r="BG86" s="160"/>
      <c r="BH86" s="160"/>
      <c r="BI86" s="160"/>
      <c r="BJ86" s="160"/>
      <c r="BK86" s="160"/>
      <c r="BL86" s="160"/>
    </row>
    <row r="87" spans="1:64" ht="12.75" customHeight="1" x14ac:dyDescent="0.2">
      <c r="A87" s="141"/>
      <c r="B87" s="141"/>
      <c r="C87" s="141"/>
      <c r="D87" s="141"/>
      <c r="E87" s="141"/>
      <c r="F87" s="141"/>
      <c r="G87" s="162" t="s">
        <v>199</v>
      </c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2"/>
      <c r="Z87" s="145" t="s">
        <v>67</v>
      </c>
      <c r="AA87" s="145"/>
      <c r="AB87" s="145"/>
      <c r="AC87" s="145"/>
      <c r="AD87" s="145"/>
      <c r="AE87" s="162" t="s">
        <v>76</v>
      </c>
      <c r="AF87" s="221"/>
      <c r="AG87" s="221"/>
      <c r="AH87" s="221"/>
      <c r="AI87" s="221"/>
      <c r="AJ87" s="221"/>
      <c r="AK87" s="221"/>
      <c r="AL87" s="221"/>
      <c r="AM87" s="221"/>
      <c r="AN87" s="222"/>
      <c r="AO87" s="160">
        <f>SUM(AO59/AO61)</f>
        <v>161482.33183856503</v>
      </c>
      <c r="AP87" s="160"/>
      <c r="AQ87" s="160"/>
      <c r="AR87" s="160"/>
      <c r="AS87" s="160"/>
      <c r="AT87" s="160"/>
      <c r="AU87" s="160"/>
      <c r="AV87" s="160"/>
      <c r="AW87" s="160">
        <v>0</v>
      </c>
      <c r="AX87" s="160"/>
      <c r="AY87" s="160"/>
      <c r="AZ87" s="160"/>
      <c r="BA87" s="160"/>
      <c r="BB87" s="160"/>
      <c r="BC87" s="160"/>
      <c r="BD87" s="160"/>
      <c r="BE87" s="160">
        <f t="shared" si="3"/>
        <v>161482.33183856503</v>
      </c>
      <c r="BF87" s="160"/>
      <c r="BG87" s="160"/>
      <c r="BH87" s="160"/>
      <c r="BI87" s="160"/>
      <c r="BJ87" s="160"/>
      <c r="BK87" s="160"/>
      <c r="BL87" s="160"/>
    </row>
    <row r="88" spans="1:64" ht="27.75" customHeight="1" x14ac:dyDescent="0.2">
      <c r="A88" s="141"/>
      <c r="B88" s="141"/>
      <c r="C88" s="141"/>
      <c r="D88" s="141"/>
      <c r="E88" s="141"/>
      <c r="F88" s="141"/>
      <c r="G88" s="162" t="s">
        <v>354</v>
      </c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2"/>
      <c r="Z88" s="145" t="s">
        <v>67</v>
      </c>
      <c r="AA88" s="145"/>
      <c r="AB88" s="145"/>
      <c r="AC88" s="145"/>
      <c r="AD88" s="145"/>
      <c r="AE88" s="162" t="s">
        <v>68</v>
      </c>
      <c r="AF88" s="221"/>
      <c r="AG88" s="221"/>
      <c r="AH88" s="221"/>
      <c r="AI88" s="221"/>
      <c r="AJ88" s="221"/>
      <c r="AK88" s="221"/>
      <c r="AL88" s="221"/>
      <c r="AM88" s="221"/>
      <c r="AN88" s="222"/>
      <c r="AO88" s="160">
        <v>4037058</v>
      </c>
      <c r="AP88" s="160"/>
      <c r="AQ88" s="160"/>
      <c r="AR88" s="160"/>
      <c r="AS88" s="160"/>
      <c r="AT88" s="160"/>
      <c r="AU88" s="160"/>
      <c r="AV88" s="160"/>
      <c r="AW88" s="160">
        <v>0</v>
      </c>
      <c r="AX88" s="160"/>
      <c r="AY88" s="160"/>
      <c r="AZ88" s="160"/>
      <c r="BA88" s="160"/>
      <c r="BB88" s="160"/>
      <c r="BC88" s="160"/>
      <c r="BD88" s="160"/>
      <c r="BE88" s="160">
        <f t="shared" si="3"/>
        <v>4037058</v>
      </c>
      <c r="BF88" s="160"/>
      <c r="BG88" s="160"/>
      <c r="BH88" s="160"/>
      <c r="BI88" s="160"/>
      <c r="BJ88" s="160"/>
      <c r="BK88" s="160"/>
      <c r="BL88" s="160"/>
    </row>
    <row r="89" spans="1:64" ht="15.75" customHeight="1" x14ac:dyDescent="0.2">
      <c r="A89" s="141"/>
      <c r="B89" s="141"/>
      <c r="C89" s="141"/>
      <c r="D89" s="141"/>
      <c r="E89" s="141"/>
      <c r="F89" s="141"/>
      <c r="G89" s="162" t="s">
        <v>355</v>
      </c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2"/>
      <c r="Z89" s="145" t="s">
        <v>67</v>
      </c>
      <c r="AA89" s="145"/>
      <c r="AB89" s="145"/>
      <c r="AC89" s="145"/>
      <c r="AD89" s="145"/>
      <c r="AE89" s="162" t="s">
        <v>68</v>
      </c>
      <c r="AF89" s="221"/>
      <c r="AG89" s="221"/>
      <c r="AH89" s="221"/>
      <c r="AI89" s="221"/>
      <c r="AJ89" s="221"/>
      <c r="AK89" s="221"/>
      <c r="AL89" s="221"/>
      <c r="AM89" s="221"/>
      <c r="AN89" s="222"/>
      <c r="AO89" s="160">
        <v>2745200</v>
      </c>
      <c r="AP89" s="160"/>
      <c r="AQ89" s="160"/>
      <c r="AR89" s="160"/>
      <c r="AS89" s="160"/>
      <c r="AT89" s="160"/>
      <c r="AU89" s="160"/>
      <c r="AV89" s="160"/>
      <c r="AW89" s="160">
        <v>0</v>
      </c>
      <c r="AX89" s="160"/>
      <c r="AY89" s="160"/>
      <c r="AZ89" s="160"/>
      <c r="BA89" s="160"/>
      <c r="BB89" s="160"/>
      <c r="BC89" s="160"/>
      <c r="BD89" s="160"/>
      <c r="BE89" s="160">
        <f t="shared" si="3"/>
        <v>2745200</v>
      </c>
      <c r="BF89" s="160"/>
      <c r="BG89" s="160"/>
      <c r="BH89" s="160"/>
      <c r="BI89" s="160"/>
      <c r="BJ89" s="160"/>
      <c r="BK89" s="160"/>
      <c r="BL89" s="160"/>
    </row>
    <row r="90" spans="1:64" ht="14.25" customHeight="1" x14ac:dyDescent="0.2">
      <c r="A90" s="141"/>
      <c r="B90" s="141"/>
      <c r="C90" s="141"/>
      <c r="D90" s="141"/>
      <c r="E90" s="141"/>
      <c r="F90" s="141"/>
      <c r="G90" s="162" t="s">
        <v>356</v>
      </c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2"/>
      <c r="Z90" s="145" t="s">
        <v>67</v>
      </c>
      <c r="AA90" s="145"/>
      <c r="AB90" s="145"/>
      <c r="AC90" s="145"/>
      <c r="AD90" s="145"/>
      <c r="AE90" s="162" t="s">
        <v>68</v>
      </c>
      <c r="AF90" s="221"/>
      <c r="AG90" s="221"/>
      <c r="AH90" s="221"/>
      <c r="AI90" s="221"/>
      <c r="AJ90" s="221"/>
      <c r="AK90" s="221"/>
      <c r="AL90" s="221"/>
      <c r="AM90" s="221"/>
      <c r="AN90" s="222"/>
      <c r="AO90" s="160">
        <v>1251488</v>
      </c>
      <c r="AP90" s="160"/>
      <c r="AQ90" s="160"/>
      <c r="AR90" s="160"/>
      <c r="AS90" s="160"/>
      <c r="AT90" s="160"/>
      <c r="AU90" s="160"/>
      <c r="AV90" s="160"/>
      <c r="AW90" s="160">
        <v>0</v>
      </c>
      <c r="AX90" s="160"/>
      <c r="AY90" s="160"/>
      <c r="AZ90" s="160"/>
      <c r="BA90" s="160"/>
      <c r="BB90" s="160"/>
      <c r="BC90" s="160"/>
      <c r="BD90" s="160"/>
      <c r="BE90" s="160">
        <f t="shared" si="3"/>
        <v>1251488</v>
      </c>
      <c r="BF90" s="160"/>
      <c r="BG90" s="160"/>
      <c r="BH90" s="160"/>
      <c r="BI90" s="160"/>
      <c r="BJ90" s="160"/>
      <c r="BK90" s="160"/>
      <c r="BL90" s="160"/>
    </row>
    <row r="91" spans="1:64" ht="26.25" customHeight="1" x14ac:dyDescent="0.2">
      <c r="A91" s="141"/>
      <c r="B91" s="141"/>
      <c r="C91" s="141"/>
      <c r="D91" s="141"/>
      <c r="E91" s="141"/>
      <c r="F91" s="141"/>
      <c r="G91" s="162" t="s">
        <v>357</v>
      </c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2"/>
      <c r="Z91" s="145" t="s">
        <v>67</v>
      </c>
      <c r="AA91" s="145"/>
      <c r="AB91" s="145"/>
      <c r="AC91" s="145"/>
      <c r="AD91" s="145"/>
      <c r="AE91" s="162" t="s">
        <v>68</v>
      </c>
      <c r="AF91" s="221"/>
      <c r="AG91" s="221"/>
      <c r="AH91" s="221"/>
      <c r="AI91" s="221"/>
      <c r="AJ91" s="221"/>
      <c r="AK91" s="221"/>
      <c r="AL91" s="221"/>
      <c r="AM91" s="221"/>
      <c r="AN91" s="222"/>
      <c r="AO91" s="160">
        <v>968894</v>
      </c>
      <c r="AP91" s="160"/>
      <c r="AQ91" s="160"/>
      <c r="AR91" s="160"/>
      <c r="AS91" s="160"/>
      <c r="AT91" s="160"/>
      <c r="AU91" s="160"/>
      <c r="AV91" s="160"/>
      <c r="AW91" s="160">
        <v>0</v>
      </c>
      <c r="AX91" s="160"/>
      <c r="AY91" s="160"/>
      <c r="AZ91" s="160"/>
      <c r="BA91" s="160"/>
      <c r="BB91" s="160"/>
      <c r="BC91" s="160"/>
      <c r="BD91" s="160"/>
      <c r="BE91" s="160">
        <f t="shared" si="3"/>
        <v>968894</v>
      </c>
      <c r="BF91" s="160"/>
      <c r="BG91" s="160"/>
      <c r="BH91" s="160"/>
      <c r="BI91" s="160"/>
      <c r="BJ91" s="160"/>
      <c r="BK91" s="160"/>
      <c r="BL91" s="160"/>
    </row>
    <row r="92" spans="1:64" s="61" customFormat="1" ht="12.75" customHeight="1" x14ac:dyDescent="0.2">
      <c r="A92" s="204">
        <v>3</v>
      </c>
      <c r="B92" s="204"/>
      <c r="C92" s="204"/>
      <c r="D92" s="204"/>
      <c r="E92" s="204"/>
      <c r="F92" s="204"/>
      <c r="G92" s="209" t="s">
        <v>74</v>
      </c>
      <c r="H92" s="223"/>
      <c r="I92" s="223"/>
      <c r="J92" s="223"/>
      <c r="K92" s="223"/>
      <c r="L92" s="223"/>
      <c r="M92" s="223"/>
      <c r="N92" s="223"/>
      <c r="O92" s="223"/>
      <c r="P92" s="223"/>
      <c r="Q92" s="223"/>
      <c r="R92" s="223"/>
      <c r="S92" s="223"/>
      <c r="T92" s="223"/>
      <c r="U92" s="223"/>
      <c r="V92" s="223"/>
      <c r="W92" s="223"/>
      <c r="X92" s="223"/>
      <c r="Y92" s="224"/>
      <c r="Z92" s="212"/>
      <c r="AA92" s="212"/>
      <c r="AB92" s="212"/>
      <c r="AC92" s="212"/>
      <c r="AD92" s="212"/>
      <c r="AE92" s="212"/>
      <c r="AF92" s="212"/>
      <c r="AG92" s="212"/>
      <c r="AH92" s="212"/>
      <c r="AI92" s="212"/>
      <c r="AJ92" s="212"/>
      <c r="AK92" s="212"/>
      <c r="AL92" s="212"/>
      <c r="AM92" s="212"/>
      <c r="AN92" s="209"/>
      <c r="AO92" s="161"/>
      <c r="AP92" s="161"/>
      <c r="AQ92" s="161"/>
      <c r="AR92" s="161"/>
      <c r="AS92" s="161"/>
      <c r="AT92" s="161"/>
      <c r="AU92" s="161"/>
      <c r="AV92" s="161"/>
      <c r="AW92" s="161"/>
      <c r="AX92" s="161"/>
      <c r="AY92" s="161"/>
      <c r="AZ92" s="161"/>
      <c r="BA92" s="161"/>
      <c r="BB92" s="161"/>
      <c r="BC92" s="161"/>
      <c r="BD92" s="161"/>
      <c r="BE92" s="161"/>
      <c r="BF92" s="161"/>
      <c r="BG92" s="161"/>
      <c r="BH92" s="161"/>
      <c r="BI92" s="161"/>
      <c r="BJ92" s="161"/>
      <c r="BK92" s="161"/>
      <c r="BL92" s="161"/>
    </row>
    <row r="93" spans="1:64" ht="27" customHeight="1" x14ac:dyDescent="0.2">
      <c r="A93" s="141"/>
      <c r="B93" s="141"/>
      <c r="C93" s="141"/>
      <c r="D93" s="141"/>
      <c r="E93" s="141"/>
      <c r="F93" s="141"/>
      <c r="G93" s="162" t="s">
        <v>358</v>
      </c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2"/>
      <c r="Z93" s="145" t="s">
        <v>81</v>
      </c>
      <c r="AA93" s="145"/>
      <c r="AB93" s="145"/>
      <c r="AC93" s="145"/>
      <c r="AD93" s="145"/>
      <c r="AE93" s="162" t="s">
        <v>76</v>
      </c>
      <c r="AF93" s="221"/>
      <c r="AG93" s="221"/>
      <c r="AH93" s="221"/>
      <c r="AI93" s="221"/>
      <c r="AJ93" s="221"/>
      <c r="AK93" s="221"/>
      <c r="AL93" s="221"/>
      <c r="AM93" s="221"/>
      <c r="AN93" s="222"/>
      <c r="AO93" s="160">
        <v>44.7</v>
      </c>
      <c r="AP93" s="160"/>
      <c r="AQ93" s="160"/>
      <c r="AR93" s="160"/>
      <c r="AS93" s="160"/>
      <c r="AT93" s="160"/>
      <c r="AU93" s="160"/>
      <c r="AV93" s="160"/>
      <c r="AW93" s="160">
        <v>0</v>
      </c>
      <c r="AX93" s="160"/>
      <c r="AY93" s="160"/>
      <c r="AZ93" s="160"/>
      <c r="BA93" s="160"/>
      <c r="BB93" s="160"/>
      <c r="BC93" s="160"/>
      <c r="BD93" s="160"/>
      <c r="BE93" s="160">
        <f t="shared" ref="BE93:BE96" si="4">AO93+AW93</f>
        <v>44.7</v>
      </c>
      <c r="BF93" s="160"/>
      <c r="BG93" s="160"/>
      <c r="BH93" s="160"/>
      <c r="BI93" s="160"/>
      <c r="BJ93" s="160"/>
      <c r="BK93" s="160"/>
      <c r="BL93" s="160"/>
    </row>
    <row r="94" spans="1:64" ht="28.5" customHeight="1" x14ac:dyDescent="0.2">
      <c r="A94" s="141"/>
      <c r="B94" s="141"/>
      <c r="C94" s="141"/>
      <c r="D94" s="141"/>
      <c r="E94" s="141"/>
      <c r="F94" s="141"/>
      <c r="G94" s="162" t="s">
        <v>359</v>
      </c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2"/>
      <c r="Z94" s="145" t="s">
        <v>81</v>
      </c>
      <c r="AA94" s="145"/>
      <c r="AB94" s="145"/>
      <c r="AC94" s="145"/>
      <c r="AD94" s="145"/>
      <c r="AE94" s="162" t="s">
        <v>76</v>
      </c>
      <c r="AF94" s="221"/>
      <c r="AG94" s="221"/>
      <c r="AH94" s="221"/>
      <c r="AI94" s="221"/>
      <c r="AJ94" s="221"/>
      <c r="AK94" s="221"/>
      <c r="AL94" s="221"/>
      <c r="AM94" s="221"/>
      <c r="AN94" s="222"/>
      <c r="AO94" s="160">
        <v>28</v>
      </c>
      <c r="AP94" s="160"/>
      <c r="AQ94" s="160"/>
      <c r="AR94" s="160"/>
      <c r="AS94" s="160"/>
      <c r="AT94" s="160"/>
      <c r="AU94" s="160"/>
      <c r="AV94" s="160"/>
      <c r="AW94" s="160">
        <v>0</v>
      </c>
      <c r="AX94" s="160"/>
      <c r="AY94" s="160"/>
      <c r="AZ94" s="160"/>
      <c r="BA94" s="160"/>
      <c r="BB94" s="160"/>
      <c r="BC94" s="160"/>
      <c r="BD94" s="160"/>
      <c r="BE94" s="160">
        <f t="shared" si="4"/>
        <v>28</v>
      </c>
      <c r="BF94" s="160"/>
      <c r="BG94" s="160"/>
      <c r="BH94" s="160"/>
      <c r="BI94" s="160"/>
      <c r="BJ94" s="160"/>
      <c r="BK94" s="160"/>
      <c r="BL94" s="160"/>
    </row>
    <row r="95" spans="1:64" ht="27" customHeight="1" x14ac:dyDescent="0.2">
      <c r="A95" s="141"/>
      <c r="B95" s="141"/>
      <c r="C95" s="141"/>
      <c r="D95" s="141"/>
      <c r="E95" s="141"/>
      <c r="F95" s="141"/>
      <c r="G95" s="162" t="s">
        <v>360</v>
      </c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2"/>
      <c r="Z95" s="145" t="s">
        <v>81</v>
      </c>
      <c r="AA95" s="145"/>
      <c r="AB95" s="145"/>
      <c r="AC95" s="145"/>
      <c r="AD95" s="145"/>
      <c r="AE95" s="162" t="s">
        <v>76</v>
      </c>
      <c r="AF95" s="221"/>
      <c r="AG95" s="221"/>
      <c r="AH95" s="221"/>
      <c r="AI95" s="221"/>
      <c r="AJ95" s="221"/>
      <c r="AK95" s="221"/>
      <c r="AL95" s="221"/>
      <c r="AM95" s="221"/>
      <c r="AN95" s="222"/>
      <c r="AO95" s="160">
        <v>12</v>
      </c>
      <c r="AP95" s="160"/>
      <c r="AQ95" s="160"/>
      <c r="AR95" s="160"/>
      <c r="AS95" s="160"/>
      <c r="AT95" s="160"/>
      <c r="AU95" s="160"/>
      <c r="AV95" s="160"/>
      <c r="AW95" s="160">
        <v>0</v>
      </c>
      <c r="AX95" s="160"/>
      <c r="AY95" s="160"/>
      <c r="AZ95" s="160"/>
      <c r="BA95" s="160"/>
      <c r="BB95" s="160"/>
      <c r="BC95" s="160"/>
      <c r="BD95" s="160"/>
      <c r="BE95" s="160">
        <f t="shared" si="4"/>
        <v>12</v>
      </c>
      <c r="BF95" s="160"/>
      <c r="BG95" s="160"/>
      <c r="BH95" s="160"/>
      <c r="BI95" s="160"/>
      <c r="BJ95" s="160"/>
      <c r="BK95" s="160"/>
      <c r="BL95" s="160"/>
    </row>
    <row r="96" spans="1:64" ht="31.5" customHeight="1" x14ac:dyDescent="0.2">
      <c r="A96" s="141"/>
      <c r="B96" s="141"/>
      <c r="C96" s="141"/>
      <c r="D96" s="141"/>
      <c r="E96" s="141"/>
      <c r="F96" s="141"/>
      <c r="G96" s="162" t="s">
        <v>361</v>
      </c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2"/>
      <c r="Z96" s="145" t="s">
        <v>81</v>
      </c>
      <c r="AA96" s="145"/>
      <c r="AB96" s="145"/>
      <c r="AC96" s="145"/>
      <c r="AD96" s="145"/>
      <c r="AE96" s="162" t="s">
        <v>76</v>
      </c>
      <c r="AF96" s="221"/>
      <c r="AG96" s="221"/>
      <c r="AH96" s="221"/>
      <c r="AI96" s="221"/>
      <c r="AJ96" s="221"/>
      <c r="AK96" s="221"/>
      <c r="AL96" s="221"/>
      <c r="AM96" s="221"/>
      <c r="AN96" s="222"/>
      <c r="AO96" s="160">
        <v>15.3</v>
      </c>
      <c r="AP96" s="160"/>
      <c r="AQ96" s="160"/>
      <c r="AR96" s="160"/>
      <c r="AS96" s="160"/>
      <c r="AT96" s="160"/>
      <c r="AU96" s="160"/>
      <c r="AV96" s="160"/>
      <c r="AW96" s="160">
        <v>0</v>
      </c>
      <c r="AX96" s="160"/>
      <c r="AY96" s="160"/>
      <c r="AZ96" s="160"/>
      <c r="BA96" s="160"/>
      <c r="BB96" s="160"/>
      <c r="BC96" s="160"/>
      <c r="BD96" s="160"/>
      <c r="BE96" s="160">
        <f t="shared" si="4"/>
        <v>15.3</v>
      </c>
      <c r="BF96" s="160"/>
      <c r="BG96" s="160"/>
      <c r="BH96" s="160"/>
      <c r="BI96" s="160"/>
      <c r="BJ96" s="160"/>
      <c r="BK96" s="160"/>
      <c r="BL96" s="160"/>
    </row>
    <row r="97" spans="1:64" x14ac:dyDescent="0.2">
      <c r="AO97" s="71"/>
      <c r="AP97" s="71"/>
      <c r="AQ97" s="71"/>
      <c r="AR97" s="71"/>
      <c r="AS97" s="71"/>
      <c r="AT97" s="71"/>
      <c r="AU97" s="71"/>
      <c r="AV97" s="71"/>
      <c r="AW97" s="71"/>
      <c r="AX97" s="71"/>
      <c r="AY97" s="71"/>
      <c r="AZ97" s="71"/>
      <c r="BA97" s="71"/>
      <c r="BB97" s="71"/>
      <c r="BC97" s="71"/>
      <c r="BD97" s="71"/>
      <c r="BE97" s="71"/>
      <c r="BF97" s="71"/>
      <c r="BG97" s="71"/>
      <c r="BH97" s="71"/>
      <c r="BI97" s="71"/>
      <c r="BJ97" s="71"/>
      <c r="BK97" s="71"/>
      <c r="BL97" s="71"/>
    </row>
    <row r="98" spans="1:64" ht="16.5" customHeight="1" x14ac:dyDescent="0.2">
      <c r="A98" s="225" t="s">
        <v>86</v>
      </c>
      <c r="B98" s="226"/>
      <c r="C98" s="226"/>
      <c r="D98" s="226"/>
      <c r="E98" s="226"/>
      <c r="F98" s="226"/>
      <c r="G98" s="226"/>
      <c r="H98" s="226"/>
      <c r="I98" s="226"/>
      <c r="J98" s="226"/>
      <c r="K98" s="226"/>
      <c r="L98" s="226"/>
      <c r="M98" s="226"/>
      <c r="N98" s="226"/>
      <c r="O98" s="226"/>
      <c r="P98" s="226"/>
      <c r="Q98" s="226"/>
      <c r="R98" s="226"/>
      <c r="S98" s="226"/>
      <c r="T98" s="226"/>
      <c r="U98" s="226"/>
      <c r="V98" s="226"/>
      <c r="W98" s="227"/>
      <c r="X98" s="227"/>
      <c r="Y98" s="227"/>
      <c r="Z98" s="227"/>
      <c r="AA98" s="227"/>
      <c r="AB98" s="227"/>
      <c r="AC98" s="227"/>
      <c r="AD98" s="227"/>
      <c r="AE98" s="227"/>
      <c r="AF98" s="227"/>
      <c r="AG98" s="227"/>
      <c r="AH98" s="227"/>
      <c r="AI98" s="227"/>
      <c r="AJ98" s="227"/>
      <c r="AK98" s="227"/>
      <c r="AL98" s="227"/>
      <c r="AM98" s="227"/>
      <c r="AN98" s="64"/>
      <c r="AO98" s="164" t="s">
        <v>299</v>
      </c>
      <c r="AP98" s="165"/>
      <c r="AQ98" s="165"/>
      <c r="AR98" s="165"/>
      <c r="AS98" s="165"/>
      <c r="AT98" s="165"/>
      <c r="AU98" s="165"/>
      <c r="AV98" s="165"/>
      <c r="AW98" s="165"/>
      <c r="AX98" s="165"/>
      <c r="AY98" s="165"/>
      <c r="AZ98" s="165"/>
      <c r="BA98" s="165"/>
      <c r="BB98" s="165"/>
      <c r="BC98" s="165"/>
      <c r="BD98" s="165"/>
      <c r="BE98" s="165"/>
      <c r="BF98" s="165"/>
      <c r="BG98" s="165"/>
    </row>
    <row r="99" spans="1:64" x14ac:dyDescent="0.2">
      <c r="W99" s="228" t="s">
        <v>5</v>
      </c>
      <c r="X99" s="228"/>
      <c r="Y99" s="228"/>
      <c r="Z99" s="228"/>
      <c r="AA99" s="228"/>
      <c r="AB99" s="228"/>
      <c r="AC99" s="228"/>
      <c r="AD99" s="228"/>
      <c r="AE99" s="228"/>
      <c r="AF99" s="228"/>
      <c r="AG99" s="228"/>
      <c r="AH99" s="228"/>
      <c r="AI99" s="228"/>
      <c r="AJ99" s="228"/>
      <c r="AK99" s="228"/>
      <c r="AL99" s="228"/>
      <c r="AM99" s="228"/>
      <c r="AO99" s="228" t="s">
        <v>46</v>
      </c>
      <c r="AP99" s="228"/>
      <c r="AQ99" s="228"/>
      <c r="AR99" s="228"/>
      <c r="AS99" s="228"/>
      <c r="AT99" s="228"/>
      <c r="AU99" s="228"/>
      <c r="AV99" s="228"/>
      <c r="AW99" s="228"/>
      <c r="AX99" s="228"/>
      <c r="AY99" s="228"/>
      <c r="AZ99" s="228"/>
      <c r="BA99" s="228"/>
      <c r="BB99" s="228"/>
      <c r="BC99" s="228"/>
      <c r="BD99" s="228"/>
      <c r="BE99" s="228"/>
      <c r="BF99" s="228"/>
      <c r="BG99" s="228"/>
    </row>
    <row r="100" spans="1:64" ht="15.75" customHeight="1" x14ac:dyDescent="0.2">
      <c r="A100" s="229" t="s">
        <v>3</v>
      </c>
      <c r="B100" s="229"/>
      <c r="C100" s="229"/>
      <c r="D100" s="229"/>
      <c r="E100" s="229"/>
      <c r="F100" s="229"/>
    </row>
    <row r="101" spans="1:64" ht="13.15" customHeight="1" x14ac:dyDescent="0.2">
      <c r="A101" s="172" t="s">
        <v>85</v>
      </c>
      <c r="B101" s="165"/>
      <c r="C101" s="165"/>
      <c r="D101" s="165"/>
      <c r="E101" s="165"/>
      <c r="F101" s="165"/>
      <c r="G101" s="165"/>
      <c r="H101" s="165"/>
      <c r="I101" s="165"/>
      <c r="J101" s="165"/>
      <c r="K101" s="165"/>
      <c r="L101" s="165"/>
      <c r="M101" s="165"/>
      <c r="N101" s="165"/>
      <c r="O101" s="165"/>
      <c r="P101" s="165"/>
      <c r="Q101" s="165"/>
      <c r="R101" s="165"/>
      <c r="S101" s="165"/>
      <c r="T101" s="165"/>
      <c r="U101" s="165"/>
      <c r="V101" s="165"/>
      <c r="W101" s="165"/>
      <c r="X101" s="165"/>
      <c r="Y101" s="165"/>
      <c r="Z101" s="165"/>
      <c r="AA101" s="165"/>
      <c r="AB101" s="165"/>
      <c r="AC101" s="165"/>
      <c r="AD101" s="165"/>
      <c r="AE101" s="165"/>
      <c r="AF101" s="165"/>
      <c r="AG101" s="165"/>
      <c r="AH101" s="165"/>
      <c r="AI101" s="165"/>
      <c r="AJ101" s="165"/>
      <c r="AK101" s="165"/>
      <c r="AL101" s="165"/>
      <c r="AM101" s="165"/>
      <c r="AN101" s="165"/>
      <c r="AO101" s="165"/>
      <c r="AP101" s="165"/>
      <c r="AQ101" s="165"/>
      <c r="AR101" s="165"/>
      <c r="AS101" s="165"/>
    </row>
    <row r="102" spans="1:64" x14ac:dyDescent="0.2">
      <c r="A102" s="232" t="s">
        <v>42</v>
      </c>
      <c r="B102" s="232"/>
      <c r="C102" s="232"/>
      <c r="D102" s="232"/>
      <c r="E102" s="232"/>
      <c r="F102" s="232"/>
      <c r="G102" s="232"/>
      <c r="H102" s="232"/>
      <c r="I102" s="232"/>
      <c r="J102" s="232"/>
      <c r="K102" s="232"/>
      <c r="L102" s="232"/>
      <c r="M102" s="232"/>
      <c r="N102" s="232"/>
      <c r="O102" s="232"/>
      <c r="P102" s="232"/>
      <c r="Q102" s="232"/>
      <c r="R102" s="232"/>
      <c r="S102" s="232"/>
      <c r="T102" s="232"/>
      <c r="U102" s="232"/>
      <c r="V102" s="232"/>
      <c r="W102" s="232"/>
      <c r="X102" s="232"/>
      <c r="Y102" s="232"/>
      <c r="Z102" s="232"/>
      <c r="AA102" s="232"/>
      <c r="AB102" s="232"/>
      <c r="AC102" s="232"/>
      <c r="AD102" s="232"/>
      <c r="AE102" s="232"/>
      <c r="AF102" s="232"/>
      <c r="AG102" s="232"/>
      <c r="AH102" s="232"/>
      <c r="AI102" s="232"/>
      <c r="AJ102" s="232"/>
      <c r="AK102" s="232"/>
      <c r="AL102" s="232"/>
      <c r="AM102" s="232"/>
      <c r="AN102" s="232"/>
      <c r="AO102" s="232"/>
      <c r="AP102" s="232"/>
      <c r="AQ102" s="232"/>
      <c r="AR102" s="232"/>
      <c r="AS102" s="232"/>
    </row>
    <row r="103" spans="1:64" ht="10.5" customHeight="1" x14ac:dyDescent="0.2">
      <c r="A103" s="38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F103" s="38"/>
      <c r="AG103" s="38"/>
      <c r="AH103" s="38"/>
      <c r="AI103" s="38"/>
      <c r="AJ103" s="38"/>
      <c r="AK103" s="38"/>
      <c r="AL103" s="38"/>
      <c r="AM103" s="38"/>
      <c r="AN103" s="38"/>
      <c r="AO103" s="38"/>
      <c r="AP103" s="38"/>
      <c r="AQ103" s="38"/>
      <c r="AR103" s="38"/>
      <c r="AS103" s="38"/>
    </row>
    <row r="104" spans="1:64" ht="15.75" customHeight="1" x14ac:dyDescent="0.2">
      <c r="A104" s="225" t="s">
        <v>87</v>
      </c>
      <c r="B104" s="226"/>
      <c r="C104" s="226"/>
      <c r="D104" s="226"/>
      <c r="E104" s="226"/>
      <c r="F104" s="226"/>
      <c r="G104" s="226"/>
      <c r="H104" s="226"/>
      <c r="I104" s="226"/>
      <c r="J104" s="226"/>
      <c r="K104" s="226"/>
      <c r="L104" s="226"/>
      <c r="M104" s="226"/>
      <c r="N104" s="226"/>
      <c r="O104" s="226"/>
      <c r="P104" s="226"/>
      <c r="Q104" s="226"/>
      <c r="R104" s="226"/>
      <c r="S104" s="226"/>
      <c r="T104" s="226"/>
      <c r="U104" s="226"/>
      <c r="V104" s="226"/>
      <c r="W104" s="65"/>
      <c r="X104" s="65"/>
      <c r="Y104" s="65"/>
      <c r="Z104" s="65"/>
      <c r="AA104" s="65"/>
      <c r="AB104" s="65"/>
      <c r="AC104" s="65"/>
      <c r="AD104" s="65"/>
      <c r="AE104" s="65"/>
      <c r="AF104" s="65"/>
      <c r="AG104" s="65"/>
      <c r="AH104" s="65"/>
      <c r="AI104" s="65"/>
      <c r="AJ104" s="65"/>
      <c r="AK104" s="65"/>
      <c r="AL104" s="65"/>
      <c r="AM104" s="65"/>
      <c r="AN104" s="64"/>
      <c r="AO104" s="66"/>
      <c r="AP104" s="67"/>
      <c r="AQ104" s="67"/>
      <c r="AR104" s="67"/>
      <c r="AS104" s="67"/>
      <c r="AT104" s="67"/>
      <c r="AU104" s="67"/>
      <c r="AV104" s="67"/>
      <c r="AW104" s="67"/>
      <c r="AX104" s="67"/>
      <c r="AY104" s="67"/>
      <c r="AZ104" s="67"/>
      <c r="BA104" s="67"/>
      <c r="BB104" s="67"/>
      <c r="BC104" s="67"/>
      <c r="BD104" s="67"/>
      <c r="BE104" s="67"/>
      <c r="BF104" s="67"/>
      <c r="BG104" s="67"/>
    </row>
    <row r="105" spans="1:64" ht="15.75" customHeight="1" x14ac:dyDescent="0.2">
      <c r="A105" s="225" t="s">
        <v>291</v>
      </c>
      <c r="B105" s="225"/>
      <c r="C105" s="225"/>
      <c r="D105" s="225"/>
      <c r="E105" s="225"/>
      <c r="F105" s="225"/>
      <c r="G105" s="225"/>
      <c r="H105" s="225"/>
      <c r="I105" s="225"/>
      <c r="J105" s="225"/>
      <c r="K105" s="225"/>
      <c r="L105" s="225"/>
      <c r="M105" s="225"/>
      <c r="N105" s="225"/>
      <c r="O105" s="225"/>
      <c r="P105" s="225"/>
      <c r="Q105" s="225"/>
      <c r="R105" s="225"/>
      <c r="S105" s="225"/>
      <c r="T105" s="225"/>
      <c r="U105" s="225"/>
      <c r="V105" s="225"/>
      <c r="W105" s="227"/>
      <c r="X105" s="227"/>
      <c r="Y105" s="227"/>
      <c r="Z105" s="227"/>
      <c r="AA105" s="227"/>
      <c r="AB105" s="227"/>
      <c r="AC105" s="227"/>
      <c r="AD105" s="227"/>
      <c r="AE105" s="227"/>
      <c r="AF105" s="227"/>
      <c r="AG105" s="227"/>
      <c r="AH105" s="227"/>
      <c r="AI105" s="227"/>
      <c r="AJ105" s="227"/>
      <c r="AK105" s="227"/>
      <c r="AL105" s="227"/>
      <c r="AM105" s="227"/>
      <c r="AN105" s="64"/>
      <c r="AO105" s="164" t="s">
        <v>300</v>
      </c>
      <c r="AP105" s="165"/>
      <c r="AQ105" s="165"/>
      <c r="AR105" s="165"/>
      <c r="AS105" s="165"/>
      <c r="AT105" s="165"/>
      <c r="AU105" s="165"/>
      <c r="AV105" s="165"/>
      <c r="AW105" s="165"/>
      <c r="AX105" s="165"/>
      <c r="AY105" s="165"/>
      <c r="AZ105" s="165"/>
      <c r="BA105" s="165"/>
      <c r="BB105" s="165"/>
      <c r="BC105" s="165"/>
      <c r="BD105" s="165"/>
      <c r="BE105" s="165"/>
      <c r="BF105" s="165"/>
      <c r="BG105" s="165"/>
    </row>
    <row r="106" spans="1:64" x14ac:dyDescent="0.2">
      <c r="W106" s="228" t="s">
        <v>5</v>
      </c>
      <c r="X106" s="228"/>
      <c r="Y106" s="228"/>
      <c r="Z106" s="228"/>
      <c r="AA106" s="228"/>
      <c r="AB106" s="228"/>
      <c r="AC106" s="228"/>
      <c r="AD106" s="228"/>
      <c r="AE106" s="228"/>
      <c r="AF106" s="228"/>
      <c r="AG106" s="228"/>
      <c r="AH106" s="228"/>
      <c r="AI106" s="228"/>
      <c r="AJ106" s="228"/>
      <c r="AK106" s="228"/>
      <c r="AL106" s="228"/>
      <c r="AM106" s="228"/>
      <c r="AO106" s="228" t="s">
        <v>46</v>
      </c>
      <c r="AP106" s="228"/>
      <c r="AQ106" s="228"/>
      <c r="AR106" s="228"/>
      <c r="AS106" s="228"/>
      <c r="AT106" s="228"/>
      <c r="AU106" s="228"/>
      <c r="AV106" s="228"/>
      <c r="AW106" s="228"/>
      <c r="AX106" s="228"/>
      <c r="AY106" s="228"/>
      <c r="AZ106" s="228"/>
      <c r="BA106" s="228"/>
      <c r="BB106" s="228"/>
      <c r="BC106" s="228"/>
      <c r="BD106" s="228"/>
      <c r="BE106" s="228"/>
      <c r="BF106" s="228"/>
      <c r="BG106" s="228"/>
    </row>
    <row r="107" spans="1:64" x14ac:dyDescent="0.2">
      <c r="A107" s="231"/>
      <c r="B107" s="231"/>
      <c r="C107" s="231"/>
      <c r="D107" s="231"/>
      <c r="E107" s="231"/>
      <c r="F107" s="231"/>
      <c r="G107" s="231"/>
      <c r="H107" s="231"/>
      <c r="AO107" s="84"/>
      <c r="AP107" s="84"/>
      <c r="AQ107" s="84"/>
      <c r="AR107" s="84"/>
      <c r="AS107" s="84"/>
      <c r="AT107" s="84"/>
      <c r="AU107" s="84"/>
      <c r="AV107" s="84"/>
      <c r="AW107" s="84"/>
      <c r="AX107" s="84"/>
      <c r="AY107" s="84"/>
      <c r="AZ107" s="84"/>
      <c r="BA107" s="84"/>
      <c r="BB107" s="84"/>
      <c r="BC107" s="84"/>
      <c r="BD107" s="84"/>
      <c r="BE107" s="84"/>
      <c r="BF107" s="84"/>
      <c r="BG107" s="84"/>
    </row>
    <row r="108" spans="1:64" x14ac:dyDescent="0.2">
      <c r="A108" s="228" t="s">
        <v>40</v>
      </c>
      <c r="B108" s="228"/>
      <c r="C108" s="228"/>
      <c r="D108" s="228"/>
      <c r="E108" s="228"/>
      <c r="F108" s="228"/>
      <c r="G108" s="228"/>
      <c r="H108" s="228"/>
      <c r="I108" s="84"/>
      <c r="J108" s="84"/>
      <c r="K108" s="84"/>
      <c r="L108" s="84"/>
      <c r="M108" s="84"/>
      <c r="N108" s="84"/>
      <c r="O108" s="84"/>
      <c r="P108" s="84"/>
      <c r="Q108" s="84"/>
    </row>
    <row r="109" spans="1:64" x14ac:dyDescent="0.2">
      <c r="A109" s="68" t="s">
        <v>41</v>
      </c>
    </row>
  </sheetData>
  <mergeCells count="406">
    <mergeCell ref="W106:AM106"/>
    <mergeCell ref="AO106:BG106"/>
    <mergeCell ref="A107:H107"/>
    <mergeCell ref="A108:H108"/>
    <mergeCell ref="W99:AM99"/>
    <mergeCell ref="AO99:BG99"/>
    <mergeCell ref="A100:F100"/>
    <mergeCell ref="A101:AS101"/>
    <mergeCell ref="A102:AS102"/>
    <mergeCell ref="A104:V104"/>
    <mergeCell ref="A105:V105"/>
    <mergeCell ref="W105:AM105"/>
    <mergeCell ref="AO105:BG105"/>
    <mergeCell ref="A96:F96"/>
    <mergeCell ref="G96:Y96"/>
    <mergeCell ref="Z96:AD96"/>
    <mergeCell ref="AE96:AN96"/>
    <mergeCell ref="AO96:AV96"/>
    <mergeCell ref="AW96:BD96"/>
    <mergeCell ref="BE96:BL96"/>
    <mergeCell ref="A98:V98"/>
    <mergeCell ref="W98:AM98"/>
    <mergeCell ref="AO98:BG98"/>
    <mergeCell ref="A94:F94"/>
    <mergeCell ref="G94:Y94"/>
    <mergeCell ref="Z94:AD94"/>
    <mergeCell ref="AE94:AN94"/>
    <mergeCell ref="AO94:AV94"/>
    <mergeCell ref="AW94:BD94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2:F92"/>
    <mergeCell ref="G92:Y92"/>
    <mergeCell ref="Z92:AD92"/>
    <mergeCell ref="AE92:AN92"/>
    <mergeCell ref="AO92:AV92"/>
    <mergeCell ref="AW92:BD92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0:F90"/>
    <mergeCell ref="G90:Y90"/>
    <mergeCell ref="Z90:AD90"/>
    <mergeCell ref="AE90:AN90"/>
    <mergeCell ref="AO90:AV90"/>
    <mergeCell ref="AW90:BD90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88:F88"/>
    <mergeCell ref="G88:Y88"/>
    <mergeCell ref="Z88:AD88"/>
    <mergeCell ref="AE88:AN88"/>
    <mergeCell ref="AO88:AV88"/>
    <mergeCell ref="AW88:BD88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6:F86"/>
    <mergeCell ref="G86:Y86"/>
    <mergeCell ref="Z86:AD86"/>
    <mergeCell ref="AE86:AN86"/>
    <mergeCell ref="AO86:AV86"/>
    <mergeCell ref="AW86:BD86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4:F84"/>
    <mergeCell ref="G84:Y84"/>
    <mergeCell ref="Z84:AD84"/>
    <mergeCell ref="AE84:AN84"/>
    <mergeCell ref="AO84:AV84"/>
    <mergeCell ref="AW84:BD84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2:F82"/>
    <mergeCell ref="G82:Y82"/>
    <mergeCell ref="Z82:AD82"/>
    <mergeCell ref="AE82:AN82"/>
    <mergeCell ref="AO82:AV82"/>
    <mergeCell ref="AW82:BD82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0:F80"/>
    <mergeCell ref="G80:Y80"/>
    <mergeCell ref="Z80:AD80"/>
    <mergeCell ref="AE80:AN80"/>
    <mergeCell ref="AO80:AV80"/>
    <mergeCell ref="AW80:BD80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78:F78"/>
    <mergeCell ref="G78:Y78"/>
    <mergeCell ref="Z78:AD78"/>
    <mergeCell ref="AE78:AN78"/>
    <mergeCell ref="AO78:AV78"/>
    <mergeCell ref="AW78:BD78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6:F76"/>
    <mergeCell ref="G76:Y76"/>
    <mergeCell ref="Z76:AD76"/>
    <mergeCell ref="AE76:AN76"/>
    <mergeCell ref="AO76:AV76"/>
    <mergeCell ref="AW76:BD76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4:F74"/>
    <mergeCell ref="G74:Y74"/>
    <mergeCell ref="Z74:AD74"/>
    <mergeCell ref="AE74:AN74"/>
    <mergeCell ref="AO74:AV74"/>
    <mergeCell ref="AW74:BD74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2:F72"/>
    <mergeCell ref="G72:Y72"/>
    <mergeCell ref="Z72:AD72"/>
    <mergeCell ref="AE72:AN72"/>
    <mergeCell ref="AO72:AV72"/>
    <mergeCell ref="AW72:BD72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0:F70"/>
    <mergeCell ref="G70:Y70"/>
    <mergeCell ref="Z70:AD70"/>
    <mergeCell ref="AE70:AN70"/>
    <mergeCell ref="AO70:AV70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68:F68"/>
    <mergeCell ref="G68:Y68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6:F66"/>
    <mergeCell ref="G66:Y66"/>
    <mergeCell ref="Z66:AD66"/>
    <mergeCell ref="AE66:AN66"/>
    <mergeCell ref="AO66:AV66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4:F64"/>
    <mergeCell ref="G64:Y64"/>
    <mergeCell ref="Z64:AD64"/>
    <mergeCell ref="AE64:AN64"/>
    <mergeCell ref="AO64:AV64"/>
    <mergeCell ref="AW64:BD64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2:F62"/>
    <mergeCell ref="G62:Y62"/>
    <mergeCell ref="Z62:AD62"/>
    <mergeCell ref="AE62:AN62"/>
    <mergeCell ref="AO62:AV62"/>
    <mergeCell ref="AW62:BD62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0:F60"/>
    <mergeCell ref="G60:Y60"/>
    <mergeCell ref="Z60:AD60"/>
    <mergeCell ref="AE60:AN60"/>
    <mergeCell ref="AO60:AV60"/>
    <mergeCell ref="AW60:BD60"/>
    <mergeCell ref="BE60:BL60"/>
    <mergeCell ref="A61:F61"/>
    <mergeCell ref="G61:Y61"/>
    <mergeCell ref="Z61:AD61"/>
    <mergeCell ref="AE61:AN61"/>
    <mergeCell ref="AO61:AV61"/>
    <mergeCell ref="AW61:BD61"/>
    <mergeCell ref="BE61:BL61"/>
    <mergeCell ref="A58:F58"/>
    <mergeCell ref="G58:Y58"/>
    <mergeCell ref="Z58:AD58"/>
    <mergeCell ref="AE58:AN58"/>
    <mergeCell ref="AO58:AV58"/>
    <mergeCell ref="AW58:BD58"/>
    <mergeCell ref="BE58:BL58"/>
    <mergeCell ref="A59:F59"/>
    <mergeCell ref="G59:Y59"/>
    <mergeCell ref="Z59:AD59"/>
    <mergeCell ref="AE59:AN59"/>
    <mergeCell ref="AO59:AV59"/>
    <mergeCell ref="AW59:BD59"/>
    <mergeCell ref="BE59:BL59"/>
    <mergeCell ref="A56:F56"/>
    <mergeCell ref="G56:Y56"/>
    <mergeCell ref="Z56:AD56"/>
    <mergeCell ref="AE56:AN56"/>
    <mergeCell ref="AO56:AV56"/>
    <mergeCell ref="AW56:BD56"/>
    <mergeCell ref="BE56:BL56"/>
    <mergeCell ref="A57:F57"/>
    <mergeCell ref="G57:Y57"/>
    <mergeCell ref="Z57:AD57"/>
    <mergeCell ref="AE57:AN57"/>
    <mergeCell ref="AO57:AV57"/>
    <mergeCell ref="AW57:BD57"/>
    <mergeCell ref="BE57:BL57"/>
    <mergeCell ref="A52:C52"/>
    <mergeCell ref="D52:AA52"/>
    <mergeCell ref="AB52:AI52"/>
    <mergeCell ref="AJ52:AQ52"/>
    <mergeCell ref="AR52:AY52"/>
    <mergeCell ref="A54:BL54"/>
    <mergeCell ref="A55:F55"/>
    <mergeCell ref="G55:Y55"/>
    <mergeCell ref="Z55:AD55"/>
    <mergeCell ref="AE55:AN55"/>
    <mergeCell ref="AO55:AV55"/>
    <mergeCell ref="AW55:BD55"/>
    <mergeCell ref="BE55:BL55"/>
    <mergeCell ref="A48:BL48"/>
    <mergeCell ref="A49:C50"/>
    <mergeCell ref="D49:AA50"/>
    <mergeCell ref="AB49:AI50"/>
    <mergeCell ref="AJ49:AQ50"/>
    <mergeCell ref="AR49:AY50"/>
    <mergeCell ref="A51:C51"/>
    <mergeCell ref="D51:AA51"/>
    <mergeCell ref="AB51:AI51"/>
    <mergeCell ref="AJ51:AQ51"/>
    <mergeCell ref="AR51:AY51"/>
    <mergeCell ref="A45:C45"/>
    <mergeCell ref="D45:AB45"/>
    <mergeCell ref="AC45:AJ45"/>
    <mergeCell ref="AK45:AR45"/>
    <mergeCell ref="AS45:AZ45"/>
    <mergeCell ref="A46:C46"/>
    <mergeCell ref="D46:AB46"/>
    <mergeCell ref="AC46:AJ46"/>
    <mergeCell ref="AK46:AR46"/>
    <mergeCell ref="AS46:AZ46"/>
    <mergeCell ref="A42:C43"/>
    <mergeCell ref="D42:AB43"/>
    <mergeCell ref="AC42:AJ43"/>
    <mergeCell ref="AK42:AR43"/>
    <mergeCell ref="AS42:AZ43"/>
    <mergeCell ref="A44:C44"/>
    <mergeCell ref="D44:AB44"/>
    <mergeCell ref="AC44:AJ44"/>
    <mergeCell ref="AK44:AR44"/>
    <mergeCell ref="AS44:AZ44"/>
    <mergeCell ref="A34:BL34"/>
    <mergeCell ref="A36:BL36"/>
    <mergeCell ref="A37:F37"/>
    <mergeCell ref="G37:BL37"/>
    <mergeCell ref="A38:F38"/>
    <mergeCell ref="G38:BL38"/>
    <mergeCell ref="A39:F39"/>
    <mergeCell ref="G39:BL39"/>
    <mergeCell ref="A41:AZ41"/>
    <mergeCell ref="A26:BL26"/>
    <mergeCell ref="A28:BL28"/>
    <mergeCell ref="A29:F29"/>
    <mergeCell ref="G29:BL29"/>
    <mergeCell ref="A30:F30"/>
    <mergeCell ref="G30:BL30"/>
    <mergeCell ref="A31:F31"/>
    <mergeCell ref="G31:BL31"/>
    <mergeCell ref="A33:BL33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25:BL25"/>
    <mergeCell ref="B17:L17"/>
    <mergeCell ref="N17:AS17"/>
    <mergeCell ref="AU17:BB17"/>
    <mergeCell ref="B19:L19"/>
    <mergeCell ref="N19:Y19"/>
    <mergeCell ref="AA19:AI19"/>
    <mergeCell ref="AK19:BC19"/>
    <mergeCell ref="BE19:BL19"/>
    <mergeCell ref="B20:L20"/>
    <mergeCell ref="N20:Y20"/>
    <mergeCell ref="AA20:AI20"/>
    <mergeCell ref="AK20:BC20"/>
    <mergeCell ref="BE20:BL20"/>
    <mergeCell ref="A11:BL11"/>
    <mergeCell ref="B13:L13"/>
    <mergeCell ref="N13:AS13"/>
    <mergeCell ref="AU13:BB13"/>
    <mergeCell ref="B14:L14"/>
    <mergeCell ref="N14:AS14"/>
    <mergeCell ref="AU14:BB14"/>
    <mergeCell ref="B16:L16"/>
    <mergeCell ref="N16:AS16"/>
    <mergeCell ref="AU16:BB16"/>
    <mergeCell ref="AO1:BL1"/>
    <mergeCell ref="AO2:BL2"/>
    <mergeCell ref="AO3:BL3"/>
    <mergeCell ref="AO4:BL4"/>
    <mergeCell ref="AO5:BL5"/>
    <mergeCell ref="AO6:BF6"/>
    <mergeCell ref="AO7:AU7"/>
    <mergeCell ref="AW7:BF7"/>
    <mergeCell ref="A10:BL10"/>
  </mergeCells>
  <conditionalFormatting sqref="G57:L57">
    <cfRule type="cellIs" dxfId="361" priority="44" stopIfTrue="1" operator="equal">
      <formula>#REF!</formula>
    </cfRule>
  </conditionalFormatting>
  <conditionalFormatting sqref="D45">
    <cfRule type="cellIs" dxfId="360" priority="45" stopIfTrue="1" operator="equal">
      <formula>#REF!</formula>
    </cfRule>
  </conditionalFormatting>
  <conditionalFormatting sqref="A57:F57">
    <cfRule type="cellIs" dxfId="359" priority="46" stopIfTrue="1" operator="equal">
      <formula>0</formula>
    </cfRule>
  </conditionalFormatting>
  <conditionalFormatting sqref="D46">
    <cfRule type="cellIs" dxfId="358" priority="43" stopIfTrue="1" operator="equal">
      <formula>$D45</formula>
    </cfRule>
  </conditionalFormatting>
  <conditionalFormatting sqref="G61">
    <cfRule type="cellIs" dxfId="357" priority="41" stopIfTrue="1" operator="equal">
      <formula>$G57</formula>
    </cfRule>
  </conditionalFormatting>
  <conditionalFormatting sqref="A61:F61">
    <cfRule type="cellIs" dxfId="356" priority="42" stopIfTrue="1" operator="equal">
      <formula>0</formula>
    </cfRule>
  </conditionalFormatting>
  <conditionalFormatting sqref="G64">
    <cfRule type="cellIs" dxfId="355" priority="39" stopIfTrue="1" operator="equal">
      <formula>$G61</formula>
    </cfRule>
  </conditionalFormatting>
  <conditionalFormatting sqref="A64:F64">
    <cfRule type="cellIs" dxfId="354" priority="40" stopIfTrue="1" operator="equal">
      <formula>0</formula>
    </cfRule>
  </conditionalFormatting>
  <conditionalFormatting sqref="G66">
    <cfRule type="cellIs" dxfId="353" priority="37" stopIfTrue="1" operator="equal">
      <formula>$G64</formula>
    </cfRule>
  </conditionalFormatting>
  <conditionalFormatting sqref="A66:F66">
    <cfRule type="cellIs" dxfId="352" priority="38" stopIfTrue="1" operator="equal">
      <formula>0</formula>
    </cfRule>
  </conditionalFormatting>
  <conditionalFormatting sqref="G69">
    <cfRule type="cellIs" dxfId="351" priority="35" stopIfTrue="1" operator="equal">
      <formula>$G66</formula>
    </cfRule>
  </conditionalFormatting>
  <conditionalFormatting sqref="A69:F69">
    <cfRule type="cellIs" dxfId="350" priority="36" stopIfTrue="1" operator="equal">
      <formula>0</formula>
    </cfRule>
  </conditionalFormatting>
  <conditionalFormatting sqref="G71:G75">
    <cfRule type="cellIs" dxfId="349" priority="31" stopIfTrue="1" operator="equal">
      <formula>$G70</formula>
    </cfRule>
  </conditionalFormatting>
  <conditionalFormatting sqref="A70:F70">
    <cfRule type="cellIs" dxfId="348" priority="34" stopIfTrue="1" operator="equal">
      <formula>0</formula>
    </cfRule>
  </conditionalFormatting>
  <conditionalFormatting sqref="G70">
    <cfRule type="cellIs" dxfId="347" priority="33" stopIfTrue="1" operator="equal">
      <formula>#REF!</formula>
    </cfRule>
  </conditionalFormatting>
  <conditionalFormatting sqref="A71:F75">
    <cfRule type="cellIs" dxfId="346" priority="32" stopIfTrue="1" operator="equal">
      <formula>0</formula>
    </cfRule>
  </conditionalFormatting>
  <conditionalFormatting sqref="G76">
    <cfRule type="cellIs" dxfId="345" priority="29" stopIfTrue="1" operator="equal">
      <formula>$G71</formula>
    </cfRule>
  </conditionalFormatting>
  <conditionalFormatting sqref="A76:F76">
    <cfRule type="cellIs" dxfId="344" priority="30" stopIfTrue="1" operator="equal">
      <formula>0</formula>
    </cfRule>
  </conditionalFormatting>
  <conditionalFormatting sqref="G77:G78">
    <cfRule type="cellIs" dxfId="343" priority="27" stopIfTrue="1" operator="equal">
      <formula>$G76</formula>
    </cfRule>
  </conditionalFormatting>
  <conditionalFormatting sqref="A77:F78">
    <cfRule type="cellIs" dxfId="342" priority="28" stopIfTrue="1" operator="equal">
      <formula>0</formula>
    </cfRule>
  </conditionalFormatting>
  <conditionalFormatting sqref="G79">
    <cfRule type="cellIs" dxfId="341" priority="25" stopIfTrue="1" operator="equal">
      <formula>$G77</formula>
    </cfRule>
  </conditionalFormatting>
  <conditionalFormatting sqref="A79:F79">
    <cfRule type="cellIs" dxfId="340" priority="26" stopIfTrue="1" operator="equal">
      <formula>0</formula>
    </cfRule>
  </conditionalFormatting>
  <conditionalFormatting sqref="G80">
    <cfRule type="cellIs" dxfId="339" priority="23" stopIfTrue="1" operator="equal">
      <formula>$G79</formula>
    </cfRule>
  </conditionalFormatting>
  <conditionalFormatting sqref="A80:F80">
    <cfRule type="cellIs" dxfId="338" priority="24" stopIfTrue="1" operator="equal">
      <formula>0</formula>
    </cfRule>
  </conditionalFormatting>
  <conditionalFormatting sqref="G81:G91">
    <cfRule type="cellIs" dxfId="337" priority="21" stopIfTrue="1" operator="equal">
      <formula>$G80</formula>
    </cfRule>
  </conditionalFormatting>
  <conditionalFormatting sqref="A81:F91">
    <cfRule type="cellIs" dxfId="336" priority="22" stopIfTrue="1" operator="equal">
      <formula>0</formula>
    </cfRule>
  </conditionalFormatting>
  <conditionalFormatting sqref="G58:G59">
    <cfRule type="cellIs" dxfId="335" priority="19" stopIfTrue="1" operator="equal">
      <formula>$G57</formula>
    </cfRule>
  </conditionalFormatting>
  <conditionalFormatting sqref="A58:F59">
    <cfRule type="cellIs" dxfId="334" priority="20" stopIfTrue="1" operator="equal">
      <formula>0</formula>
    </cfRule>
  </conditionalFormatting>
  <conditionalFormatting sqref="G60">
    <cfRule type="cellIs" dxfId="333" priority="17" stopIfTrue="1" operator="equal">
      <formula>#REF!</formula>
    </cfRule>
  </conditionalFormatting>
  <conditionalFormatting sqref="A60:F60">
    <cfRule type="cellIs" dxfId="332" priority="18" stopIfTrue="1" operator="equal">
      <formula>0</formula>
    </cfRule>
  </conditionalFormatting>
  <conditionalFormatting sqref="G62">
    <cfRule type="cellIs" dxfId="331" priority="15" stopIfTrue="1" operator="equal">
      <formula>#REF!</formula>
    </cfRule>
  </conditionalFormatting>
  <conditionalFormatting sqref="A62:F62">
    <cfRule type="cellIs" dxfId="330" priority="16" stopIfTrue="1" operator="equal">
      <formula>0</formula>
    </cfRule>
  </conditionalFormatting>
  <conditionalFormatting sqref="G63">
    <cfRule type="cellIs" dxfId="329" priority="13" stopIfTrue="1" operator="equal">
      <formula>$G62</formula>
    </cfRule>
  </conditionalFormatting>
  <conditionalFormatting sqref="A63:F63">
    <cfRule type="cellIs" dxfId="328" priority="14" stopIfTrue="1" operator="equal">
      <formula>0</formula>
    </cfRule>
  </conditionalFormatting>
  <conditionalFormatting sqref="A67:F67">
    <cfRule type="cellIs" dxfId="327" priority="12" stopIfTrue="1" operator="equal">
      <formula>0</formula>
    </cfRule>
  </conditionalFormatting>
  <conditionalFormatting sqref="A68:F68">
    <cfRule type="cellIs" dxfId="326" priority="11" stopIfTrue="1" operator="equal">
      <formula>0</formula>
    </cfRule>
  </conditionalFormatting>
  <conditionalFormatting sqref="G65">
    <cfRule type="cellIs" dxfId="325" priority="9" stopIfTrue="1" operator="equal">
      <formula>#REF!</formula>
    </cfRule>
  </conditionalFormatting>
  <conditionalFormatting sqref="A65:F65">
    <cfRule type="cellIs" dxfId="324" priority="10" stopIfTrue="1" operator="equal">
      <formula>0</formula>
    </cfRule>
  </conditionalFormatting>
  <conditionalFormatting sqref="G68">
    <cfRule type="cellIs" dxfId="323" priority="7" stopIfTrue="1" operator="equal">
      <formula>#REF!</formula>
    </cfRule>
  </conditionalFormatting>
  <conditionalFormatting sqref="G67">
    <cfRule type="cellIs" dxfId="322" priority="8" stopIfTrue="1" operator="equal">
      <formula>$G66</formula>
    </cfRule>
  </conditionalFormatting>
  <conditionalFormatting sqref="G92">
    <cfRule type="cellIs" dxfId="321" priority="5" stopIfTrue="1" operator="equal">
      <formula>$G90</formula>
    </cfRule>
  </conditionalFormatting>
  <conditionalFormatting sqref="A92:F92">
    <cfRule type="cellIs" dxfId="320" priority="6" stopIfTrue="1" operator="equal">
      <formula>0</formula>
    </cfRule>
  </conditionalFormatting>
  <conditionalFormatting sqref="G93">
    <cfRule type="cellIs" dxfId="319" priority="3" stopIfTrue="1" operator="equal">
      <formula>$G92</formula>
    </cfRule>
  </conditionalFormatting>
  <conditionalFormatting sqref="A93:F93">
    <cfRule type="cellIs" dxfId="318" priority="4" stopIfTrue="1" operator="equal">
      <formula>0</formula>
    </cfRule>
  </conditionalFormatting>
  <conditionalFormatting sqref="G94:G96">
    <cfRule type="cellIs" dxfId="317" priority="1" stopIfTrue="1" operator="equal">
      <formula>$G93</formula>
    </cfRule>
  </conditionalFormatting>
  <conditionalFormatting sqref="A94:F96">
    <cfRule type="cellIs" dxfId="316" priority="2" stopIfTrue="1" operator="equal">
      <formula>0</formula>
    </cfRule>
  </conditionalFormatting>
  <pageMargins left="0.78740157480314965" right="0.78740157480314965" top="1.1811023622047245" bottom="0.39370078740157483" header="0" footer="0"/>
  <pageSetup paperSize="9" scale="70" fitToHeight="500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CA86"/>
  <sheetViews>
    <sheetView view="pageBreakPreview" zoomScaleNormal="100" zoomScaleSheetLayoutView="100" workbookViewId="0">
      <selection activeCell="AW7" sqref="AW7:BF7"/>
    </sheetView>
  </sheetViews>
  <sheetFormatPr defaultRowHeight="12.75" x14ac:dyDescent="0.2"/>
  <cols>
    <col min="1" max="54" width="2.85546875" style="36" customWidth="1"/>
    <col min="55" max="55" width="3.5703125" style="36" customWidth="1"/>
    <col min="56" max="65" width="2.85546875" style="36" customWidth="1"/>
    <col min="66" max="77" width="3" style="36" customWidth="1"/>
    <col min="78" max="78" width="4.5703125" style="36" customWidth="1"/>
    <col min="79" max="79" width="5.28515625" style="36" hidden="1" customWidth="1"/>
    <col min="80" max="16384" width="9.140625" style="36"/>
  </cols>
  <sheetData>
    <row r="1" spans="1:77" ht="44.25" customHeight="1" x14ac:dyDescent="0.2">
      <c r="AO1" s="170" t="s">
        <v>30</v>
      </c>
      <c r="AP1" s="170"/>
      <c r="AQ1" s="170"/>
      <c r="AR1" s="170"/>
      <c r="AS1" s="170"/>
      <c r="AT1" s="170"/>
      <c r="AU1" s="170"/>
      <c r="AV1" s="170"/>
      <c r="AW1" s="170"/>
      <c r="AX1" s="170"/>
      <c r="AY1" s="170"/>
      <c r="AZ1" s="170"/>
      <c r="BA1" s="170"/>
      <c r="BB1" s="170"/>
      <c r="BC1" s="170"/>
      <c r="BD1" s="170"/>
      <c r="BE1" s="170"/>
      <c r="BF1" s="170"/>
      <c r="BG1" s="170"/>
      <c r="BH1" s="170"/>
      <c r="BI1" s="170"/>
      <c r="BJ1" s="170"/>
      <c r="BK1" s="170"/>
      <c r="BL1" s="170"/>
    </row>
    <row r="2" spans="1:77" ht="15.95" customHeight="1" x14ac:dyDescent="0.2">
      <c r="AO2" s="171" t="s">
        <v>0</v>
      </c>
      <c r="AP2" s="171"/>
      <c r="AQ2" s="171"/>
      <c r="AR2" s="171"/>
      <c r="AS2" s="171"/>
      <c r="AT2" s="171"/>
      <c r="AU2" s="171"/>
      <c r="AV2" s="171"/>
      <c r="AW2" s="171"/>
      <c r="AX2" s="171"/>
      <c r="AY2" s="171"/>
      <c r="AZ2" s="171"/>
      <c r="BA2" s="171"/>
      <c r="BB2" s="171"/>
      <c r="BC2" s="171"/>
      <c r="BD2" s="171"/>
      <c r="BE2" s="171"/>
      <c r="BF2" s="171"/>
      <c r="BG2" s="171"/>
      <c r="BH2" s="171"/>
      <c r="BI2" s="171"/>
      <c r="BJ2" s="171"/>
      <c r="BK2" s="171"/>
      <c r="BL2" s="171"/>
    </row>
    <row r="3" spans="1:77" ht="15" customHeight="1" x14ac:dyDescent="0.2">
      <c r="AO3" s="172" t="s">
        <v>290</v>
      </c>
      <c r="AP3" s="165"/>
      <c r="AQ3" s="165"/>
      <c r="AR3" s="165"/>
      <c r="AS3" s="165"/>
      <c r="AT3" s="165"/>
      <c r="AU3" s="165"/>
      <c r="AV3" s="165"/>
      <c r="AW3" s="165"/>
      <c r="AX3" s="165"/>
      <c r="AY3" s="165"/>
      <c r="AZ3" s="165"/>
      <c r="BA3" s="165"/>
      <c r="BB3" s="165"/>
      <c r="BC3" s="165"/>
      <c r="BD3" s="165"/>
      <c r="BE3" s="165"/>
      <c r="BF3" s="165"/>
      <c r="BG3" s="165"/>
      <c r="BH3" s="165"/>
      <c r="BI3" s="165"/>
      <c r="BJ3" s="165"/>
      <c r="BK3" s="165"/>
      <c r="BL3" s="165"/>
    </row>
    <row r="4" spans="1:77" ht="32.1" customHeight="1" x14ac:dyDescent="0.2">
      <c r="AO4" s="173" t="s">
        <v>84</v>
      </c>
      <c r="AP4" s="174"/>
      <c r="AQ4" s="174"/>
      <c r="AR4" s="174"/>
      <c r="AS4" s="174"/>
      <c r="AT4" s="174"/>
      <c r="AU4" s="174"/>
      <c r="AV4" s="174"/>
      <c r="AW4" s="174"/>
      <c r="AX4" s="174"/>
      <c r="AY4" s="174"/>
      <c r="AZ4" s="174"/>
      <c r="BA4" s="174"/>
      <c r="BB4" s="174"/>
      <c r="BC4" s="174"/>
      <c r="BD4" s="174"/>
      <c r="BE4" s="174"/>
      <c r="BF4" s="174"/>
      <c r="BG4" s="174"/>
      <c r="BH4" s="174"/>
      <c r="BI4" s="174"/>
      <c r="BJ4" s="174"/>
      <c r="BK4" s="174"/>
      <c r="BL4" s="174"/>
    </row>
    <row r="5" spans="1:77" x14ac:dyDescent="0.2">
      <c r="AO5" s="175" t="s">
        <v>17</v>
      </c>
      <c r="AP5" s="175"/>
      <c r="AQ5" s="175"/>
      <c r="AR5" s="175"/>
      <c r="AS5" s="175"/>
      <c r="AT5" s="175"/>
      <c r="AU5" s="175"/>
      <c r="AV5" s="175"/>
      <c r="AW5" s="175"/>
      <c r="AX5" s="175"/>
      <c r="AY5" s="175"/>
      <c r="AZ5" s="175"/>
      <c r="BA5" s="175"/>
      <c r="BB5" s="175"/>
      <c r="BC5" s="175"/>
      <c r="BD5" s="175"/>
      <c r="BE5" s="175"/>
      <c r="BF5" s="175"/>
      <c r="BG5" s="175"/>
      <c r="BH5" s="175"/>
      <c r="BI5" s="175"/>
      <c r="BJ5" s="175"/>
      <c r="BK5" s="175"/>
      <c r="BL5" s="175"/>
    </row>
    <row r="6" spans="1:77" x14ac:dyDescent="0.2">
      <c r="AO6" s="176"/>
      <c r="AP6" s="176"/>
      <c r="AQ6" s="176"/>
      <c r="AR6" s="176"/>
      <c r="AS6" s="176"/>
      <c r="AT6" s="176"/>
      <c r="AU6" s="176"/>
      <c r="AV6" s="176"/>
      <c r="AW6" s="176"/>
      <c r="AX6" s="176"/>
      <c r="AY6" s="176"/>
      <c r="AZ6" s="176"/>
      <c r="BA6" s="176"/>
      <c r="BB6" s="176"/>
      <c r="BC6" s="176"/>
      <c r="BD6" s="176"/>
      <c r="BE6" s="176"/>
      <c r="BF6" s="176"/>
    </row>
    <row r="7" spans="1:77" ht="12.75" customHeight="1" x14ac:dyDescent="0.2">
      <c r="AO7" s="164" t="s">
        <v>514</v>
      </c>
      <c r="AP7" s="165"/>
      <c r="AQ7" s="165"/>
      <c r="AR7" s="165"/>
      <c r="AS7" s="165"/>
      <c r="AT7" s="165"/>
      <c r="AU7" s="165"/>
      <c r="AV7" s="36" t="s">
        <v>57</v>
      </c>
      <c r="AW7" s="164">
        <v>144</v>
      </c>
      <c r="AX7" s="165"/>
      <c r="AY7" s="165"/>
      <c r="AZ7" s="165"/>
      <c r="BA7" s="165"/>
      <c r="BB7" s="165"/>
      <c r="BC7" s="165"/>
      <c r="BD7" s="165"/>
      <c r="BE7" s="165"/>
      <c r="BF7" s="165"/>
    </row>
    <row r="8" spans="1:77" x14ac:dyDescent="0.2">
      <c r="AO8" s="37"/>
      <c r="AP8" s="37"/>
      <c r="AQ8" s="37"/>
      <c r="AR8" s="37"/>
      <c r="AS8" s="37"/>
      <c r="AT8" s="37"/>
      <c r="AU8" s="37"/>
      <c r="AW8" s="38"/>
      <c r="AX8" s="38"/>
      <c r="AY8" s="38"/>
      <c r="AZ8" s="38"/>
      <c r="BA8" s="38"/>
      <c r="BB8" s="38"/>
      <c r="BC8" s="38"/>
      <c r="BD8" s="38"/>
      <c r="BE8" s="38"/>
      <c r="BF8" s="38"/>
    </row>
    <row r="10" spans="1:77" ht="15.75" customHeight="1" x14ac:dyDescent="0.2">
      <c r="A10" s="166" t="s">
        <v>18</v>
      </c>
      <c r="B10" s="166"/>
      <c r="C10" s="166"/>
      <c r="D10" s="166"/>
      <c r="E10" s="166"/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166"/>
      <c r="T10" s="166"/>
      <c r="U10" s="166"/>
      <c r="V10" s="166"/>
      <c r="W10" s="166"/>
      <c r="X10" s="166"/>
      <c r="Y10" s="166"/>
      <c r="Z10" s="166"/>
      <c r="AA10" s="166"/>
      <c r="AB10" s="166"/>
      <c r="AC10" s="166"/>
      <c r="AD10" s="166"/>
      <c r="AE10" s="166"/>
      <c r="AF10" s="166"/>
      <c r="AG10" s="166"/>
      <c r="AH10" s="166"/>
      <c r="AI10" s="166"/>
      <c r="AJ10" s="166"/>
      <c r="AK10" s="166"/>
      <c r="AL10" s="166"/>
      <c r="AM10" s="166"/>
      <c r="AN10" s="166"/>
      <c r="AO10" s="166"/>
      <c r="AP10" s="166"/>
      <c r="AQ10" s="166"/>
      <c r="AR10" s="166"/>
      <c r="AS10" s="166"/>
      <c r="AT10" s="166"/>
      <c r="AU10" s="166"/>
      <c r="AV10" s="166"/>
      <c r="AW10" s="166"/>
      <c r="AX10" s="166"/>
      <c r="AY10" s="166"/>
      <c r="AZ10" s="166"/>
      <c r="BA10" s="166"/>
      <c r="BB10" s="166"/>
      <c r="BC10" s="166"/>
      <c r="BD10" s="166"/>
      <c r="BE10" s="166"/>
      <c r="BF10" s="166"/>
      <c r="BG10" s="166"/>
      <c r="BH10" s="166"/>
      <c r="BI10" s="166"/>
      <c r="BJ10" s="166"/>
      <c r="BK10" s="166"/>
      <c r="BL10" s="166"/>
    </row>
    <row r="11" spans="1:77" ht="15.75" customHeight="1" x14ac:dyDescent="0.2">
      <c r="A11" s="166" t="s">
        <v>296</v>
      </c>
      <c r="B11" s="166"/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6"/>
      <c r="X11" s="166"/>
      <c r="Y11" s="166"/>
      <c r="Z11" s="166"/>
      <c r="AA11" s="166"/>
      <c r="AB11" s="166"/>
      <c r="AC11" s="166"/>
      <c r="AD11" s="166"/>
      <c r="AE11" s="166"/>
      <c r="AF11" s="166"/>
      <c r="AG11" s="166"/>
      <c r="AH11" s="166"/>
      <c r="AI11" s="166"/>
      <c r="AJ11" s="166"/>
      <c r="AK11" s="166"/>
      <c r="AL11" s="166"/>
      <c r="AM11" s="166"/>
      <c r="AN11" s="166"/>
      <c r="AO11" s="166"/>
      <c r="AP11" s="166"/>
      <c r="AQ11" s="166"/>
      <c r="AR11" s="166"/>
      <c r="AS11" s="166"/>
      <c r="AT11" s="166"/>
      <c r="AU11" s="166"/>
      <c r="AV11" s="166"/>
      <c r="AW11" s="166"/>
      <c r="AX11" s="166"/>
      <c r="AY11" s="166"/>
      <c r="AZ11" s="166"/>
      <c r="BA11" s="166"/>
      <c r="BB11" s="166"/>
      <c r="BC11" s="166"/>
      <c r="BD11" s="166"/>
      <c r="BE11" s="166"/>
      <c r="BF11" s="166"/>
      <c r="BG11" s="166"/>
      <c r="BH11" s="166"/>
      <c r="BI11" s="166"/>
      <c r="BJ11" s="166"/>
      <c r="BK11" s="166"/>
      <c r="BL11" s="166"/>
    </row>
    <row r="12" spans="1:77" ht="15.75" x14ac:dyDescent="0.2">
      <c r="A12" s="87"/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</row>
    <row r="13" spans="1:77" s="42" customFormat="1" ht="14.25" customHeight="1" x14ac:dyDescent="0.2">
      <c r="A13" s="39" t="s">
        <v>47</v>
      </c>
      <c r="B13" s="167" t="s">
        <v>83</v>
      </c>
      <c r="C13" s="168"/>
      <c r="D13" s="168"/>
      <c r="E13" s="168"/>
      <c r="F13" s="168"/>
      <c r="G13" s="168"/>
      <c r="H13" s="168"/>
      <c r="I13" s="168"/>
      <c r="J13" s="168"/>
      <c r="K13" s="168"/>
      <c r="L13" s="168"/>
      <c r="M13" s="40"/>
      <c r="N13" s="169" t="s">
        <v>84</v>
      </c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E13" s="165"/>
      <c r="AF13" s="165"/>
      <c r="AG13" s="165"/>
      <c r="AH13" s="165"/>
      <c r="AI13" s="165"/>
      <c r="AJ13" s="165"/>
      <c r="AK13" s="165"/>
      <c r="AL13" s="165"/>
      <c r="AM13" s="165"/>
      <c r="AN13" s="165"/>
      <c r="AO13" s="165"/>
      <c r="AP13" s="165"/>
      <c r="AQ13" s="165"/>
      <c r="AR13" s="165"/>
      <c r="AS13" s="165"/>
      <c r="AT13" s="41"/>
      <c r="AU13" s="167" t="s">
        <v>88</v>
      </c>
      <c r="AV13" s="168"/>
      <c r="AW13" s="168"/>
      <c r="AX13" s="168"/>
      <c r="AY13" s="168"/>
      <c r="AZ13" s="168"/>
      <c r="BA13" s="168"/>
      <c r="BB13" s="168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</row>
    <row r="14" spans="1:77" s="42" customFormat="1" ht="24" customHeight="1" x14ac:dyDescent="0.2">
      <c r="A14" s="43"/>
      <c r="B14" s="177" t="s">
        <v>50</v>
      </c>
      <c r="C14" s="177"/>
      <c r="D14" s="177"/>
      <c r="E14" s="177"/>
      <c r="F14" s="177"/>
      <c r="G14" s="177"/>
      <c r="H14" s="177"/>
      <c r="I14" s="177"/>
      <c r="J14" s="177"/>
      <c r="K14" s="177"/>
      <c r="L14" s="177"/>
      <c r="M14" s="43"/>
      <c r="N14" s="178" t="s">
        <v>56</v>
      </c>
      <c r="O14" s="178"/>
      <c r="P14" s="178"/>
      <c r="Q14" s="178"/>
      <c r="R14" s="178"/>
      <c r="S14" s="178"/>
      <c r="T14" s="178"/>
      <c r="U14" s="178"/>
      <c r="V14" s="178"/>
      <c r="W14" s="178"/>
      <c r="X14" s="178"/>
      <c r="Y14" s="178"/>
      <c r="Z14" s="178"/>
      <c r="AA14" s="178"/>
      <c r="AB14" s="178"/>
      <c r="AC14" s="178"/>
      <c r="AD14" s="178"/>
      <c r="AE14" s="178"/>
      <c r="AF14" s="178"/>
      <c r="AG14" s="178"/>
      <c r="AH14" s="178"/>
      <c r="AI14" s="178"/>
      <c r="AJ14" s="178"/>
      <c r="AK14" s="178"/>
      <c r="AL14" s="178"/>
      <c r="AM14" s="178"/>
      <c r="AN14" s="178"/>
      <c r="AO14" s="178"/>
      <c r="AP14" s="178"/>
      <c r="AQ14" s="178"/>
      <c r="AR14" s="178"/>
      <c r="AS14" s="178"/>
      <c r="AT14" s="43"/>
      <c r="AU14" s="177" t="s">
        <v>49</v>
      </c>
      <c r="AV14" s="177"/>
      <c r="AW14" s="177"/>
      <c r="AX14" s="177"/>
      <c r="AY14" s="177"/>
      <c r="AZ14" s="177"/>
      <c r="BA14" s="177"/>
      <c r="BB14" s="177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</row>
    <row r="15" spans="1:77" s="42" customFormat="1" x14ac:dyDescent="0.2">
      <c r="BE15" s="44"/>
      <c r="BF15" s="44"/>
      <c r="BG15" s="44"/>
      <c r="BH15" s="44"/>
      <c r="BI15" s="44"/>
      <c r="BJ15" s="44"/>
      <c r="BK15" s="44"/>
      <c r="BL15" s="44"/>
    </row>
    <row r="16" spans="1:77" s="42" customFormat="1" ht="15" customHeight="1" x14ac:dyDescent="0.2">
      <c r="A16" s="45" t="s">
        <v>4</v>
      </c>
      <c r="B16" s="167" t="s">
        <v>92</v>
      </c>
      <c r="C16" s="168"/>
      <c r="D16" s="168"/>
      <c r="E16" s="168"/>
      <c r="F16" s="168"/>
      <c r="G16" s="168"/>
      <c r="H16" s="168"/>
      <c r="I16" s="168"/>
      <c r="J16" s="168"/>
      <c r="K16" s="168"/>
      <c r="L16" s="168"/>
      <c r="M16" s="40"/>
      <c r="N16" s="169" t="s">
        <v>84</v>
      </c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/>
      <c r="AL16" s="165"/>
      <c r="AM16" s="165"/>
      <c r="AN16" s="165"/>
      <c r="AO16" s="165"/>
      <c r="AP16" s="165"/>
      <c r="AQ16" s="165"/>
      <c r="AR16" s="165"/>
      <c r="AS16" s="165"/>
      <c r="AT16" s="41"/>
      <c r="AU16" s="167" t="s">
        <v>88</v>
      </c>
      <c r="AV16" s="168"/>
      <c r="AW16" s="168"/>
      <c r="AX16" s="168"/>
      <c r="AY16" s="168"/>
      <c r="AZ16" s="168"/>
      <c r="BA16" s="168"/>
      <c r="BB16" s="168"/>
      <c r="BC16" s="46"/>
      <c r="BD16" s="46"/>
      <c r="BE16" s="46"/>
      <c r="BF16" s="46"/>
      <c r="BG16" s="46"/>
      <c r="BH16" s="46"/>
      <c r="BI16" s="46"/>
      <c r="BJ16" s="46"/>
      <c r="BK16" s="46"/>
      <c r="BL16" s="47"/>
      <c r="BM16" s="48"/>
      <c r="BN16" s="48"/>
      <c r="BO16" s="48"/>
      <c r="BP16" s="46"/>
      <c r="BQ16" s="46"/>
      <c r="BR16" s="46"/>
      <c r="BS16" s="46"/>
      <c r="BT16" s="46"/>
      <c r="BU16" s="46"/>
      <c r="BV16" s="46"/>
      <c r="BW16" s="46"/>
    </row>
    <row r="17" spans="1:79" s="42" customFormat="1" ht="24" customHeight="1" x14ac:dyDescent="0.2">
      <c r="A17" s="49"/>
      <c r="B17" s="177" t="s">
        <v>50</v>
      </c>
      <c r="C17" s="177"/>
      <c r="D17" s="177"/>
      <c r="E17" s="177"/>
      <c r="F17" s="177"/>
      <c r="G17" s="177"/>
      <c r="H17" s="177"/>
      <c r="I17" s="177"/>
      <c r="J17" s="177"/>
      <c r="K17" s="177"/>
      <c r="L17" s="177"/>
      <c r="M17" s="43"/>
      <c r="N17" s="178" t="s">
        <v>55</v>
      </c>
      <c r="O17" s="178"/>
      <c r="P17" s="178"/>
      <c r="Q17" s="178"/>
      <c r="R17" s="178"/>
      <c r="S17" s="178"/>
      <c r="T17" s="178"/>
      <c r="U17" s="178"/>
      <c r="V17" s="178"/>
      <c r="W17" s="178"/>
      <c r="X17" s="178"/>
      <c r="Y17" s="178"/>
      <c r="Z17" s="178"/>
      <c r="AA17" s="178"/>
      <c r="AB17" s="178"/>
      <c r="AC17" s="178"/>
      <c r="AD17" s="178"/>
      <c r="AE17" s="178"/>
      <c r="AF17" s="178"/>
      <c r="AG17" s="178"/>
      <c r="AH17" s="178"/>
      <c r="AI17" s="178"/>
      <c r="AJ17" s="178"/>
      <c r="AK17" s="178"/>
      <c r="AL17" s="178"/>
      <c r="AM17" s="178"/>
      <c r="AN17" s="178"/>
      <c r="AO17" s="178"/>
      <c r="AP17" s="178"/>
      <c r="AQ17" s="178"/>
      <c r="AR17" s="178"/>
      <c r="AS17" s="178"/>
      <c r="AT17" s="43"/>
      <c r="AU17" s="177" t="s">
        <v>49</v>
      </c>
      <c r="AV17" s="177"/>
      <c r="AW17" s="177"/>
      <c r="AX17" s="177"/>
      <c r="AY17" s="177"/>
      <c r="AZ17" s="177"/>
      <c r="BA17" s="177"/>
      <c r="BB17" s="177"/>
      <c r="BC17" s="50"/>
      <c r="BD17" s="50"/>
      <c r="BE17" s="50"/>
      <c r="BF17" s="50"/>
      <c r="BG17" s="50"/>
      <c r="BH17" s="50"/>
      <c r="BI17" s="50"/>
      <c r="BJ17" s="50"/>
      <c r="BK17" s="51"/>
      <c r="BL17" s="50"/>
      <c r="BM17" s="48"/>
      <c r="BN17" s="48"/>
      <c r="BO17" s="48"/>
      <c r="BP17" s="50"/>
      <c r="BQ17" s="50"/>
      <c r="BR17" s="50"/>
      <c r="BS17" s="50"/>
      <c r="BT17" s="50"/>
      <c r="BU17" s="50"/>
      <c r="BV17" s="50"/>
      <c r="BW17" s="50"/>
    </row>
    <row r="18" spans="1:79" s="42" customFormat="1" x14ac:dyDescent="0.2"/>
    <row r="19" spans="1:79" s="42" customFormat="1" ht="28.5" customHeight="1" x14ac:dyDescent="0.2">
      <c r="A19" s="39" t="s">
        <v>48</v>
      </c>
      <c r="B19" s="167" t="s">
        <v>213</v>
      </c>
      <c r="C19" s="168"/>
      <c r="D19" s="168"/>
      <c r="E19" s="168"/>
      <c r="F19" s="168"/>
      <c r="G19" s="168"/>
      <c r="H19" s="168"/>
      <c r="I19" s="168"/>
      <c r="J19" s="168"/>
      <c r="K19" s="168"/>
      <c r="L19" s="168"/>
      <c r="N19" s="167" t="s">
        <v>215</v>
      </c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46"/>
      <c r="AA19" s="167" t="s">
        <v>204</v>
      </c>
      <c r="AB19" s="168"/>
      <c r="AC19" s="168"/>
      <c r="AD19" s="168"/>
      <c r="AE19" s="168"/>
      <c r="AF19" s="168"/>
      <c r="AG19" s="168"/>
      <c r="AH19" s="168"/>
      <c r="AI19" s="168"/>
      <c r="AJ19" s="46"/>
      <c r="AK19" s="179" t="s">
        <v>214</v>
      </c>
      <c r="AL19" s="165"/>
      <c r="AM19" s="165"/>
      <c r="AN19" s="165"/>
      <c r="AO19" s="165"/>
      <c r="AP19" s="165"/>
      <c r="AQ19" s="165"/>
      <c r="AR19" s="165"/>
      <c r="AS19" s="165"/>
      <c r="AT19" s="165"/>
      <c r="AU19" s="165"/>
      <c r="AV19" s="165"/>
      <c r="AW19" s="165"/>
      <c r="AX19" s="165"/>
      <c r="AY19" s="165"/>
      <c r="AZ19" s="165"/>
      <c r="BA19" s="165"/>
      <c r="BB19" s="165"/>
      <c r="BC19" s="165"/>
      <c r="BD19" s="46"/>
      <c r="BE19" s="167" t="s">
        <v>89</v>
      </c>
      <c r="BF19" s="168"/>
      <c r="BG19" s="168"/>
      <c r="BH19" s="168"/>
      <c r="BI19" s="168"/>
      <c r="BJ19" s="168"/>
      <c r="BK19" s="168"/>
      <c r="BL19" s="168"/>
      <c r="BM19" s="46"/>
      <c r="BN19" s="46"/>
      <c r="BO19" s="46"/>
      <c r="BP19" s="46"/>
      <c r="BQ19" s="46"/>
      <c r="BR19" s="46"/>
      <c r="BS19" s="46"/>
      <c r="BT19" s="46"/>
      <c r="BU19" s="46"/>
      <c r="BV19" s="46"/>
      <c r="BW19" s="46"/>
      <c r="BX19" s="46"/>
      <c r="BY19" s="46"/>
      <c r="BZ19" s="46"/>
      <c r="CA19" s="46"/>
    </row>
    <row r="20" spans="1:79" s="42" customFormat="1" ht="25.5" customHeight="1" x14ac:dyDescent="0.2">
      <c r="B20" s="177" t="s">
        <v>50</v>
      </c>
      <c r="C20" s="177"/>
      <c r="D20" s="177"/>
      <c r="E20" s="177"/>
      <c r="F20" s="177"/>
      <c r="G20" s="177"/>
      <c r="H20" s="177"/>
      <c r="I20" s="177"/>
      <c r="J20" s="177"/>
      <c r="K20" s="177"/>
      <c r="L20" s="177"/>
      <c r="N20" s="177" t="s">
        <v>51</v>
      </c>
      <c r="O20" s="177"/>
      <c r="P20" s="177"/>
      <c r="Q20" s="177"/>
      <c r="R20" s="177"/>
      <c r="S20" s="177"/>
      <c r="T20" s="177"/>
      <c r="U20" s="177"/>
      <c r="V20" s="177"/>
      <c r="W20" s="177"/>
      <c r="X20" s="177"/>
      <c r="Y20" s="177"/>
      <c r="Z20" s="50"/>
      <c r="AA20" s="184" t="s">
        <v>52</v>
      </c>
      <c r="AB20" s="184"/>
      <c r="AC20" s="184"/>
      <c r="AD20" s="184"/>
      <c r="AE20" s="184"/>
      <c r="AF20" s="184"/>
      <c r="AG20" s="184"/>
      <c r="AH20" s="184"/>
      <c r="AI20" s="184"/>
      <c r="AJ20" s="50"/>
      <c r="AK20" s="105" t="s">
        <v>53</v>
      </c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5"/>
      <c r="BB20" s="105"/>
      <c r="BC20" s="105"/>
      <c r="BD20" s="50"/>
      <c r="BE20" s="177" t="s">
        <v>54</v>
      </c>
      <c r="BF20" s="177"/>
      <c r="BG20" s="177"/>
      <c r="BH20" s="177"/>
      <c r="BI20" s="177"/>
      <c r="BJ20" s="177"/>
      <c r="BK20" s="177"/>
      <c r="BL20" s="177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0"/>
      <c r="CA20" s="50"/>
    </row>
    <row r="21" spans="1:79" ht="6.75" customHeight="1" x14ac:dyDescent="0.2">
      <c r="A21" s="52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2"/>
      <c r="BD21" s="52"/>
      <c r="BE21" s="52"/>
      <c r="BF21" s="52"/>
      <c r="BG21" s="52"/>
      <c r="BH21" s="52"/>
      <c r="BI21" s="52"/>
      <c r="BJ21" s="52"/>
      <c r="BK21" s="52"/>
      <c r="BL21" s="52"/>
    </row>
    <row r="22" spans="1:79" ht="24.95" customHeight="1" x14ac:dyDescent="0.2">
      <c r="A22" s="180" t="s">
        <v>44</v>
      </c>
      <c r="B22" s="180"/>
      <c r="C22" s="180"/>
      <c r="D22" s="180"/>
      <c r="E22" s="180"/>
      <c r="F22" s="180"/>
      <c r="G22" s="180"/>
      <c r="H22" s="180"/>
      <c r="I22" s="180"/>
      <c r="J22" s="180"/>
      <c r="K22" s="180"/>
      <c r="L22" s="180"/>
      <c r="M22" s="180"/>
      <c r="N22" s="180"/>
      <c r="O22" s="180"/>
      <c r="P22" s="180"/>
      <c r="Q22" s="180"/>
      <c r="R22" s="180"/>
      <c r="S22" s="180"/>
      <c r="T22" s="180"/>
      <c r="U22" s="181">
        <v>1193893</v>
      </c>
      <c r="V22" s="181"/>
      <c r="W22" s="181"/>
      <c r="X22" s="181"/>
      <c r="Y22" s="181"/>
      <c r="Z22" s="181"/>
      <c r="AA22" s="181"/>
      <c r="AB22" s="181"/>
      <c r="AC22" s="181"/>
      <c r="AD22" s="181"/>
      <c r="AE22" s="182" t="s">
        <v>45</v>
      </c>
      <c r="AF22" s="182"/>
      <c r="AG22" s="182"/>
      <c r="AH22" s="182"/>
      <c r="AI22" s="182"/>
      <c r="AJ22" s="182"/>
      <c r="AK22" s="182"/>
      <c r="AL22" s="182"/>
      <c r="AM22" s="182"/>
      <c r="AN22" s="182"/>
      <c r="AO22" s="182"/>
      <c r="AP22" s="182"/>
      <c r="AQ22" s="182"/>
      <c r="AR22" s="182"/>
      <c r="AS22" s="181">
        <f>1190122+3771</f>
        <v>1193893</v>
      </c>
      <c r="AT22" s="181"/>
      <c r="AU22" s="181"/>
      <c r="AV22" s="181"/>
      <c r="AW22" s="181"/>
      <c r="AX22" s="181"/>
      <c r="AY22" s="181"/>
      <c r="AZ22" s="181"/>
      <c r="BA22" s="181"/>
      <c r="BB22" s="181"/>
      <c r="BC22" s="181"/>
      <c r="BD22" s="183" t="s">
        <v>20</v>
      </c>
      <c r="BE22" s="183"/>
      <c r="BF22" s="183"/>
      <c r="BG22" s="183"/>
      <c r="BH22" s="183"/>
      <c r="BI22" s="183"/>
      <c r="BJ22" s="183"/>
      <c r="BK22" s="183"/>
      <c r="BL22" s="183"/>
    </row>
    <row r="23" spans="1:79" ht="24.95" customHeight="1" x14ac:dyDescent="0.2">
      <c r="A23" s="183" t="s">
        <v>19</v>
      </c>
      <c r="B23" s="183"/>
      <c r="C23" s="183"/>
      <c r="D23" s="183"/>
      <c r="E23" s="183"/>
      <c r="F23" s="183"/>
      <c r="G23" s="183"/>
      <c r="H23" s="183"/>
      <c r="I23" s="181">
        <v>0</v>
      </c>
      <c r="J23" s="181"/>
      <c r="K23" s="181"/>
      <c r="L23" s="181"/>
      <c r="M23" s="181"/>
      <c r="N23" s="181"/>
      <c r="O23" s="181"/>
      <c r="P23" s="181"/>
      <c r="Q23" s="181"/>
      <c r="R23" s="181"/>
      <c r="S23" s="181"/>
      <c r="T23" s="183" t="s">
        <v>21</v>
      </c>
      <c r="U23" s="183"/>
      <c r="V23" s="183"/>
      <c r="W23" s="183"/>
      <c r="X23" s="53"/>
      <c r="Y23" s="53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5"/>
      <c r="AO23" s="55"/>
      <c r="AP23" s="55"/>
      <c r="AQ23" s="55"/>
      <c r="AR23" s="55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5"/>
      <c r="BE23" s="55"/>
      <c r="BF23" s="55"/>
      <c r="BG23" s="55"/>
      <c r="BH23" s="55"/>
      <c r="BI23" s="55"/>
      <c r="BJ23" s="52"/>
      <c r="BK23" s="52"/>
      <c r="BL23" s="52"/>
    </row>
    <row r="24" spans="1:79" ht="12.75" customHeight="1" x14ac:dyDescent="0.2">
      <c r="A24" s="85"/>
      <c r="B24" s="85"/>
      <c r="C24" s="85"/>
      <c r="D24" s="85"/>
      <c r="E24" s="85"/>
      <c r="F24" s="85"/>
      <c r="G24" s="85"/>
      <c r="H24" s="85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85"/>
      <c r="U24" s="85"/>
      <c r="V24" s="85"/>
      <c r="W24" s="85"/>
      <c r="X24" s="53"/>
      <c r="Y24" s="53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5"/>
      <c r="AO24" s="55"/>
      <c r="AP24" s="55"/>
      <c r="AQ24" s="55"/>
      <c r="AR24" s="55"/>
      <c r="AS24" s="52"/>
      <c r="AT24" s="52"/>
      <c r="AU24" s="52"/>
      <c r="AV24" s="52"/>
      <c r="AW24" s="52"/>
      <c r="AX24" s="52"/>
      <c r="AY24" s="52"/>
      <c r="AZ24" s="52"/>
      <c r="BA24" s="52"/>
      <c r="BB24" s="52"/>
      <c r="BC24" s="52"/>
      <c r="BD24" s="55"/>
      <c r="BE24" s="55"/>
      <c r="BF24" s="55"/>
      <c r="BG24" s="55"/>
      <c r="BH24" s="55"/>
      <c r="BI24" s="55"/>
      <c r="BJ24" s="52"/>
      <c r="BK24" s="52"/>
      <c r="BL24" s="52"/>
    </row>
    <row r="25" spans="1:79" ht="15.75" customHeight="1" x14ac:dyDescent="0.2">
      <c r="A25" s="171" t="s">
        <v>32</v>
      </c>
      <c r="B25" s="171"/>
      <c r="C25" s="171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1"/>
      <c r="AB25" s="171"/>
      <c r="AC25" s="171"/>
      <c r="AD25" s="171"/>
      <c r="AE25" s="171"/>
      <c r="AF25" s="171"/>
      <c r="AG25" s="171"/>
      <c r="AH25" s="171"/>
      <c r="AI25" s="171"/>
      <c r="AJ25" s="171"/>
      <c r="AK25" s="171"/>
      <c r="AL25" s="171"/>
      <c r="AM25" s="171"/>
      <c r="AN25" s="171"/>
      <c r="AO25" s="171"/>
      <c r="AP25" s="171"/>
      <c r="AQ25" s="171"/>
      <c r="AR25" s="171"/>
      <c r="AS25" s="171"/>
      <c r="AT25" s="171"/>
      <c r="AU25" s="171"/>
      <c r="AV25" s="171"/>
      <c r="AW25" s="171"/>
      <c r="AX25" s="171"/>
      <c r="AY25" s="171"/>
      <c r="AZ25" s="171"/>
      <c r="BA25" s="171"/>
      <c r="BB25" s="171"/>
      <c r="BC25" s="171"/>
      <c r="BD25" s="171"/>
      <c r="BE25" s="171"/>
      <c r="BF25" s="171"/>
      <c r="BG25" s="171"/>
      <c r="BH25" s="171"/>
      <c r="BI25" s="171"/>
      <c r="BJ25" s="171"/>
      <c r="BK25" s="171"/>
      <c r="BL25" s="171"/>
    </row>
    <row r="26" spans="1:79" ht="132" customHeight="1" x14ac:dyDescent="0.2">
      <c r="A26" s="188" t="s">
        <v>472</v>
      </c>
      <c r="B26" s="165"/>
      <c r="C26" s="165"/>
      <c r="D26" s="165"/>
      <c r="E26" s="165"/>
      <c r="F26" s="165"/>
      <c r="G26" s="165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5"/>
      <c r="AK26" s="165"/>
      <c r="AL26" s="165"/>
      <c r="AM26" s="165"/>
      <c r="AN26" s="165"/>
      <c r="AO26" s="165"/>
      <c r="AP26" s="165"/>
      <c r="AQ26" s="165"/>
      <c r="AR26" s="165"/>
      <c r="AS26" s="165"/>
      <c r="AT26" s="165"/>
      <c r="AU26" s="165"/>
      <c r="AV26" s="165"/>
      <c r="AW26" s="165"/>
      <c r="AX26" s="165"/>
      <c r="AY26" s="165"/>
      <c r="AZ26" s="165"/>
      <c r="BA26" s="165"/>
      <c r="BB26" s="165"/>
      <c r="BC26" s="165"/>
      <c r="BD26" s="165"/>
      <c r="BE26" s="165"/>
      <c r="BF26" s="165"/>
      <c r="BG26" s="165"/>
      <c r="BH26" s="165"/>
      <c r="BI26" s="165"/>
      <c r="BJ26" s="165"/>
      <c r="BK26" s="165"/>
      <c r="BL26" s="165"/>
    </row>
    <row r="27" spans="1:79" ht="12.75" customHeight="1" x14ac:dyDescent="0.2">
      <c r="A27" s="56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56"/>
      <c r="BJ27" s="56"/>
      <c r="BK27" s="56"/>
      <c r="BL27" s="56"/>
    </row>
    <row r="28" spans="1:79" ht="15.75" customHeight="1" x14ac:dyDescent="0.2">
      <c r="A28" s="183" t="s">
        <v>31</v>
      </c>
      <c r="B28" s="183"/>
      <c r="C28" s="183"/>
      <c r="D28" s="183"/>
      <c r="E28" s="183"/>
      <c r="F28" s="183"/>
      <c r="G28" s="183"/>
      <c r="H28" s="183"/>
      <c r="I28" s="183"/>
      <c r="J28" s="183"/>
      <c r="K28" s="183"/>
      <c r="L28" s="183"/>
      <c r="M28" s="183"/>
      <c r="N28" s="183"/>
      <c r="O28" s="183"/>
      <c r="P28" s="183"/>
      <c r="Q28" s="183"/>
      <c r="R28" s="183"/>
      <c r="S28" s="183"/>
      <c r="T28" s="183"/>
      <c r="U28" s="183"/>
      <c r="V28" s="183"/>
      <c r="W28" s="183"/>
      <c r="X28" s="183"/>
      <c r="Y28" s="183"/>
      <c r="Z28" s="183"/>
      <c r="AA28" s="183"/>
      <c r="AB28" s="183"/>
      <c r="AC28" s="183"/>
      <c r="AD28" s="183"/>
      <c r="AE28" s="183"/>
      <c r="AF28" s="183"/>
      <c r="AG28" s="183"/>
      <c r="AH28" s="183"/>
      <c r="AI28" s="183"/>
      <c r="AJ28" s="183"/>
      <c r="AK28" s="183"/>
      <c r="AL28" s="183"/>
      <c r="AM28" s="183"/>
      <c r="AN28" s="183"/>
      <c r="AO28" s="183"/>
      <c r="AP28" s="183"/>
      <c r="AQ28" s="183"/>
      <c r="AR28" s="183"/>
      <c r="AS28" s="183"/>
      <c r="AT28" s="183"/>
      <c r="AU28" s="183"/>
      <c r="AV28" s="183"/>
      <c r="AW28" s="183"/>
      <c r="AX28" s="183"/>
      <c r="AY28" s="183"/>
      <c r="AZ28" s="183"/>
      <c r="BA28" s="183"/>
      <c r="BB28" s="183"/>
      <c r="BC28" s="183"/>
      <c r="BD28" s="183"/>
      <c r="BE28" s="183"/>
      <c r="BF28" s="183"/>
      <c r="BG28" s="183"/>
      <c r="BH28" s="183"/>
      <c r="BI28" s="183"/>
      <c r="BJ28" s="183"/>
      <c r="BK28" s="183"/>
      <c r="BL28" s="183"/>
    </row>
    <row r="29" spans="1:79" ht="27.75" customHeight="1" x14ac:dyDescent="0.2">
      <c r="A29" s="189" t="s">
        <v>25</v>
      </c>
      <c r="B29" s="189"/>
      <c r="C29" s="189"/>
      <c r="D29" s="189"/>
      <c r="E29" s="189"/>
      <c r="F29" s="189"/>
      <c r="G29" s="190" t="s">
        <v>35</v>
      </c>
      <c r="H29" s="191"/>
      <c r="I29" s="191"/>
      <c r="J29" s="191"/>
      <c r="K29" s="191"/>
      <c r="L29" s="191"/>
      <c r="M29" s="191"/>
      <c r="N29" s="191"/>
      <c r="O29" s="191"/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191"/>
      <c r="AK29" s="191"/>
      <c r="AL29" s="191"/>
      <c r="AM29" s="191"/>
      <c r="AN29" s="191"/>
      <c r="AO29" s="191"/>
      <c r="AP29" s="191"/>
      <c r="AQ29" s="191"/>
      <c r="AR29" s="191"/>
      <c r="AS29" s="191"/>
      <c r="AT29" s="191"/>
      <c r="AU29" s="191"/>
      <c r="AV29" s="191"/>
      <c r="AW29" s="191"/>
      <c r="AX29" s="191"/>
      <c r="AY29" s="191"/>
      <c r="AZ29" s="191"/>
      <c r="BA29" s="191"/>
      <c r="BB29" s="191"/>
      <c r="BC29" s="191"/>
      <c r="BD29" s="191"/>
      <c r="BE29" s="191"/>
      <c r="BF29" s="191"/>
      <c r="BG29" s="191"/>
      <c r="BH29" s="191"/>
      <c r="BI29" s="191"/>
      <c r="BJ29" s="191"/>
      <c r="BK29" s="191"/>
      <c r="BL29" s="192"/>
    </row>
    <row r="30" spans="1:79" ht="15.75" x14ac:dyDescent="0.2">
      <c r="A30" s="193">
        <v>1</v>
      </c>
      <c r="B30" s="193"/>
      <c r="C30" s="193"/>
      <c r="D30" s="193"/>
      <c r="E30" s="193"/>
      <c r="F30" s="193"/>
      <c r="G30" s="190">
        <v>2</v>
      </c>
      <c r="H30" s="191"/>
      <c r="I30" s="191"/>
      <c r="J30" s="191"/>
      <c r="K30" s="191"/>
      <c r="L30" s="191"/>
      <c r="M30" s="191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  <c r="AH30" s="191"/>
      <c r="AI30" s="191"/>
      <c r="AJ30" s="191"/>
      <c r="AK30" s="191"/>
      <c r="AL30" s="191"/>
      <c r="AM30" s="191"/>
      <c r="AN30" s="191"/>
      <c r="AO30" s="191"/>
      <c r="AP30" s="191"/>
      <c r="AQ30" s="191"/>
      <c r="AR30" s="191"/>
      <c r="AS30" s="191"/>
      <c r="AT30" s="191"/>
      <c r="AU30" s="191"/>
      <c r="AV30" s="191"/>
      <c r="AW30" s="191"/>
      <c r="AX30" s="191"/>
      <c r="AY30" s="191"/>
      <c r="AZ30" s="191"/>
      <c r="BA30" s="191"/>
      <c r="BB30" s="191"/>
      <c r="BC30" s="191"/>
      <c r="BD30" s="191"/>
      <c r="BE30" s="191"/>
      <c r="BF30" s="191"/>
      <c r="BG30" s="191"/>
      <c r="BH30" s="191"/>
      <c r="BI30" s="191"/>
      <c r="BJ30" s="191"/>
      <c r="BK30" s="191"/>
      <c r="BL30" s="192"/>
    </row>
    <row r="31" spans="1:79" ht="17.25" customHeight="1" x14ac:dyDescent="0.2">
      <c r="A31" s="141">
        <v>1</v>
      </c>
      <c r="B31" s="141"/>
      <c r="C31" s="141"/>
      <c r="D31" s="141"/>
      <c r="E31" s="141"/>
      <c r="F31" s="141"/>
      <c r="G31" s="216" t="s">
        <v>331</v>
      </c>
      <c r="H31" s="259"/>
      <c r="I31" s="259"/>
      <c r="J31" s="259"/>
      <c r="K31" s="259"/>
      <c r="L31" s="259"/>
      <c r="M31" s="259"/>
      <c r="N31" s="259"/>
      <c r="O31" s="259"/>
      <c r="P31" s="259"/>
      <c r="Q31" s="259"/>
      <c r="R31" s="259"/>
      <c r="S31" s="259"/>
      <c r="T31" s="259"/>
      <c r="U31" s="259"/>
      <c r="V31" s="259"/>
      <c r="W31" s="259"/>
      <c r="X31" s="259"/>
      <c r="Y31" s="259"/>
      <c r="Z31" s="259"/>
      <c r="AA31" s="259"/>
      <c r="AB31" s="259"/>
      <c r="AC31" s="259"/>
      <c r="AD31" s="259"/>
      <c r="AE31" s="259"/>
      <c r="AF31" s="259"/>
      <c r="AG31" s="259"/>
      <c r="AH31" s="259"/>
      <c r="AI31" s="259"/>
      <c r="AJ31" s="259"/>
      <c r="AK31" s="259"/>
      <c r="AL31" s="259"/>
      <c r="AM31" s="259"/>
      <c r="AN31" s="259"/>
      <c r="AO31" s="259"/>
      <c r="AP31" s="259"/>
      <c r="AQ31" s="259"/>
      <c r="AR31" s="259"/>
      <c r="AS31" s="259"/>
      <c r="AT31" s="259"/>
      <c r="AU31" s="259"/>
      <c r="AV31" s="259"/>
      <c r="AW31" s="259"/>
      <c r="AX31" s="259"/>
      <c r="AY31" s="259"/>
      <c r="AZ31" s="259"/>
      <c r="BA31" s="259"/>
      <c r="BB31" s="259"/>
      <c r="BC31" s="259"/>
      <c r="BD31" s="259"/>
      <c r="BE31" s="259"/>
      <c r="BF31" s="259"/>
      <c r="BG31" s="259"/>
      <c r="BH31" s="259"/>
      <c r="BI31" s="259"/>
      <c r="BJ31" s="259"/>
      <c r="BK31" s="259"/>
      <c r="BL31" s="260"/>
      <c r="CA31" s="36" t="s">
        <v>43</v>
      </c>
    </row>
    <row r="32" spans="1:79" ht="12.75" customHeight="1" x14ac:dyDescent="0.2">
      <c r="A32" s="56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6"/>
    </row>
    <row r="33" spans="1:79" ht="15.95" customHeight="1" x14ac:dyDescent="0.2">
      <c r="A33" s="183" t="s">
        <v>33</v>
      </c>
      <c r="B33" s="183"/>
      <c r="C33" s="183"/>
      <c r="D33" s="183"/>
      <c r="E33" s="183"/>
      <c r="F33" s="183"/>
      <c r="G33" s="183"/>
      <c r="H33" s="183"/>
      <c r="I33" s="183"/>
      <c r="J33" s="183"/>
      <c r="K33" s="183"/>
      <c r="L33" s="183"/>
      <c r="M33" s="183"/>
      <c r="N33" s="183"/>
      <c r="O33" s="183"/>
      <c r="P33" s="183"/>
      <c r="Q33" s="183"/>
      <c r="R33" s="183"/>
      <c r="S33" s="183"/>
      <c r="T33" s="183"/>
      <c r="U33" s="183"/>
      <c r="V33" s="183"/>
      <c r="W33" s="183"/>
      <c r="X33" s="183"/>
      <c r="Y33" s="183"/>
      <c r="Z33" s="183"/>
      <c r="AA33" s="183"/>
      <c r="AB33" s="183"/>
      <c r="AC33" s="183"/>
      <c r="AD33" s="183"/>
      <c r="AE33" s="183"/>
      <c r="AF33" s="183"/>
      <c r="AG33" s="183"/>
      <c r="AH33" s="183"/>
      <c r="AI33" s="183"/>
      <c r="AJ33" s="183"/>
      <c r="AK33" s="183"/>
      <c r="AL33" s="183"/>
      <c r="AM33" s="183"/>
      <c r="AN33" s="183"/>
      <c r="AO33" s="183"/>
      <c r="AP33" s="183"/>
      <c r="AQ33" s="183"/>
      <c r="AR33" s="183"/>
      <c r="AS33" s="183"/>
      <c r="AT33" s="183"/>
      <c r="AU33" s="183"/>
      <c r="AV33" s="183"/>
      <c r="AW33" s="183"/>
      <c r="AX33" s="183"/>
      <c r="AY33" s="183"/>
      <c r="AZ33" s="183"/>
      <c r="BA33" s="183"/>
      <c r="BB33" s="183"/>
      <c r="BC33" s="183"/>
      <c r="BD33" s="183"/>
      <c r="BE33" s="183"/>
      <c r="BF33" s="183"/>
      <c r="BG33" s="183"/>
      <c r="BH33" s="183"/>
      <c r="BI33" s="183"/>
      <c r="BJ33" s="183"/>
      <c r="BK33" s="183"/>
      <c r="BL33" s="183"/>
    </row>
    <row r="34" spans="1:79" ht="15.95" customHeight="1" x14ac:dyDescent="0.2">
      <c r="A34" s="188" t="s">
        <v>212</v>
      </c>
      <c r="B34" s="165"/>
      <c r="C34" s="165"/>
      <c r="D34" s="165"/>
      <c r="E34" s="165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5"/>
      <c r="AJ34" s="165"/>
      <c r="AK34" s="165"/>
      <c r="AL34" s="165"/>
      <c r="AM34" s="165"/>
      <c r="AN34" s="165"/>
      <c r="AO34" s="165"/>
      <c r="AP34" s="165"/>
      <c r="AQ34" s="165"/>
      <c r="AR34" s="165"/>
      <c r="AS34" s="165"/>
      <c r="AT34" s="165"/>
      <c r="AU34" s="165"/>
      <c r="AV34" s="165"/>
      <c r="AW34" s="165"/>
      <c r="AX34" s="165"/>
      <c r="AY34" s="165"/>
      <c r="AZ34" s="165"/>
      <c r="BA34" s="165"/>
      <c r="BB34" s="165"/>
      <c r="BC34" s="165"/>
      <c r="BD34" s="165"/>
      <c r="BE34" s="165"/>
      <c r="BF34" s="165"/>
      <c r="BG34" s="165"/>
      <c r="BH34" s="165"/>
      <c r="BI34" s="165"/>
      <c r="BJ34" s="165"/>
      <c r="BK34" s="165"/>
      <c r="BL34" s="165"/>
    </row>
    <row r="35" spans="1:79" ht="12.75" customHeight="1" x14ac:dyDescent="0.2">
      <c r="A35" s="85"/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</row>
    <row r="36" spans="1:79" ht="15.75" customHeight="1" x14ac:dyDescent="0.2">
      <c r="A36" s="183" t="s">
        <v>34</v>
      </c>
      <c r="B36" s="183"/>
      <c r="C36" s="183"/>
      <c r="D36" s="183"/>
      <c r="E36" s="183"/>
      <c r="F36" s="183"/>
      <c r="G36" s="183"/>
      <c r="H36" s="183"/>
      <c r="I36" s="183"/>
      <c r="J36" s="183"/>
      <c r="K36" s="183"/>
      <c r="L36" s="183"/>
      <c r="M36" s="183"/>
      <c r="N36" s="183"/>
      <c r="O36" s="183"/>
      <c r="P36" s="183"/>
      <c r="Q36" s="183"/>
      <c r="R36" s="183"/>
      <c r="S36" s="183"/>
      <c r="T36" s="183"/>
      <c r="U36" s="183"/>
      <c r="V36" s="183"/>
      <c r="W36" s="183"/>
      <c r="X36" s="183"/>
      <c r="Y36" s="183"/>
      <c r="Z36" s="183"/>
      <c r="AA36" s="183"/>
      <c r="AB36" s="183"/>
      <c r="AC36" s="183"/>
      <c r="AD36" s="183"/>
      <c r="AE36" s="183"/>
      <c r="AF36" s="183"/>
      <c r="AG36" s="183"/>
      <c r="AH36" s="183"/>
      <c r="AI36" s="183"/>
      <c r="AJ36" s="183"/>
      <c r="AK36" s="183"/>
      <c r="AL36" s="183"/>
      <c r="AM36" s="183"/>
      <c r="AN36" s="183"/>
      <c r="AO36" s="183"/>
      <c r="AP36" s="183"/>
      <c r="AQ36" s="183"/>
      <c r="AR36" s="183"/>
      <c r="AS36" s="183"/>
      <c r="AT36" s="183"/>
      <c r="AU36" s="183"/>
      <c r="AV36" s="183"/>
      <c r="AW36" s="183"/>
      <c r="AX36" s="183"/>
      <c r="AY36" s="183"/>
      <c r="AZ36" s="183"/>
      <c r="BA36" s="183"/>
      <c r="BB36" s="183"/>
      <c r="BC36" s="183"/>
      <c r="BD36" s="183"/>
      <c r="BE36" s="183"/>
      <c r="BF36" s="183"/>
      <c r="BG36" s="183"/>
      <c r="BH36" s="183"/>
      <c r="BI36" s="183"/>
      <c r="BJ36" s="183"/>
      <c r="BK36" s="183"/>
      <c r="BL36" s="183"/>
    </row>
    <row r="37" spans="1:79" ht="27.75" customHeight="1" x14ac:dyDescent="0.2">
      <c r="A37" s="189" t="s">
        <v>25</v>
      </c>
      <c r="B37" s="189"/>
      <c r="C37" s="189"/>
      <c r="D37" s="189"/>
      <c r="E37" s="189"/>
      <c r="F37" s="189"/>
      <c r="G37" s="190" t="s">
        <v>22</v>
      </c>
      <c r="H37" s="191"/>
      <c r="I37" s="191"/>
      <c r="J37" s="191"/>
      <c r="K37" s="191"/>
      <c r="L37" s="191"/>
      <c r="M37" s="191"/>
      <c r="N37" s="191"/>
      <c r="O37" s="191"/>
      <c r="P37" s="191"/>
      <c r="Q37" s="191"/>
      <c r="R37" s="191"/>
      <c r="S37" s="191"/>
      <c r="T37" s="191"/>
      <c r="U37" s="191"/>
      <c r="V37" s="191"/>
      <c r="W37" s="191"/>
      <c r="X37" s="191"/>
      <c r="Y37" s="191"/>
      <c r="Z37" s="191"/>
      <c r="AA37" s="191"/>
      <c r="AB37" s="191"/>
      <c r="AC37" s="191"/>
      <c r="AD37" s="191"/>
      <c r="AE37" s="191"/>
      <c r="AF37" s="191"/>
      <c r="AG37" s="191"/>
      <c r="AH37" s="191"/>
      <c r="AI37" s="191"/>
      <c r="AJ37" s="191"/>
      <c r="AK37" s="191"/>
      <c r="AL37" s="191"/>
      <c r="AM37" s="191"/>
      <c r="AN37" s="191"/>
      <c r="AO37" s="191"/>
      <c r="AP37" s="191"/>
      <c r="AQ37" s="191"/>
      <c r="AR37" s="191"/>
      <c r="AS37" s="191"/>
      <c r="AT37" s="191"/>
      <c r="AU37" s="191"/>
      <c r="AV37" s="191"/>
      <c r="AW37" s="191"/>
      <c r="AX37" s="191"/>
      <c r="AY37" s="191"/>
      <c r="AZ37" s="191"/>
      <c r="BA37" s="191"/>
      <c r="BB37" s="191"/>
      <c r="BC37" s="191"/>
      <c r="BD37" s="191"/>
      <c r="BE37" s="191"/>
      <c r="BF37" s="191"/>
      <c r="BG37" s="191"/>
      <c r="BH37" s="191"/>
      <c r="BI37" s="191"/>
      <c r="BJ37" s="191"/>
      <c r="BK37" s="191"/>
      <c r="BL37" s="192"/>
    </row>
    <row r="38" spans="1:79" ht="15.75" x14ac:dyDescent="0.2">
      <c r="A38" s="193">
        <v>1</v>
      </c>
      <c r="B38" s="193"/>
      <c r="C38" s="193"/>
      <c r="D38" s="193"/>
      <c r="E38" s="193"/>
      <c r="F38" s="193"/>
      <c r="G38" s="190">
        <v>2</v>
      </c>
      <c r="H38" s="191"/>
      <c r="I38" s="191"/>
      <c r="J38" s="191"/>
      <c r="K38" s="191"/>
      <c r="L38" s="191"/>
      <c r="M38" s="191"/>
      <c r="N38" s="191"/>
      <c r="O38" s="191"/>
      <c r="P38" s="191"/>
      <c r="Q38" s="191"/>
      <c r="R38" s="191"/>
      <c r="S38" s="191"/>
      <c r="T38" s="191"/>
      <c r="U38" s="191"/>
      <c r="V38" s="191"/>
      <c r="W38" s="191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  <c r="AI38" s="191"/>
      <c r="AJ38" s="191"/>
      <c r="AK38" s="191"/>
      <c r="AL38" s="191"/>
      <c r="AM38" s="191"/>
      <c r="AN38" s="191"/>
      <c r="AO38" s="191"/>
      <c r="AP38" s="191"/>
      <c r="AQ38" s="191"/>
      <c r="AR38" s="191"/>
      <c r="AS38" s="191"/>
      <c r="AT38" s="191"/>
      <c r="AU38" s="191"/>
      <c r="AV38" s="191"/>
      <c r="AW38" s="191"/>
      <c r="AX38" s="191"/>
      <c r="AY38" s="191"/>
      <c r="AZ38" s="191"/>
      <c r="BA38" s="191"/>
      <c r="BB38" s="191"/>
      <c r="BC38" s="191"/>
      <c r="BD38" s="191"/>
      <c r="BE38" s="191"/>
      <c r="BF38" s="191"/>
      <c r="BG38" s="191"/>
      <c r="BH38" s="191"/>
      <c r="BI38" s="191"/>
      <c r="BJ38" s="191"/>
      <c r="BK38" s="191"/>
      <c r="BL38" s="192"/>
    </row>
    <row r="39" spans="1:79" ht="12.75" customHeight="1" x14ac:dyDescent="0.2">
      <c r="A39" s="141">
        <v>1</v>
      </c>
      <c r="B39" s="141"/>
      <c r="C39" s="141"/>
      <c r="D39" s="141"/>
      <c r="E39" s="141"/>
      <c r="F39" s="141"/>
      <c r="G39" s="185" t="s">
        <v>206</v>
      </c>
      <c r="H39" s="186"/>
      <c r="I39" s="186"/>
      <c r="J39" s="186"/>
      <c r="K39" s="186"/>
      <c r="L39" s="186"/>
      <c r="M39" s="186"/>
      <c r="N39" s="186"/>
      <c r="O39" s="186"/>
      <c r="P39" s="186"/>
      <c r="Q39" s="186"/>
      <c r="R39" s="186"/>
      <c r="S39" s="186"/>
      <c r="T39" s="186"/>
      <c r="U39" s="186"/>
      <c r="V39" s="186"/>
      <c r="W39" s="186"/>
      <c r="X39" s="186"/>
      <c r="Y39" s="186"/>
      <c r="Z39" s="186"/>
      <c r="AA39" s="186"/>
      <c r="AB39" s="186"/>
      <c r="AC39" s="186"/>
      <c r="AD39" s="186"/>
      <c r="AE39" s="186"/>
      <c r="AF39" s="186"/>
      <c r="AG39" s="186"/>
      <c r="AH39" s="186"/>
      <c r="AI39" s="186"/>
      <c r="AJ39" s="186"/>
      <c r="AK39" s="186"/>
      <c r="AL39" s="186"/>
      <c r="AM39" s="186"/>
      <c r="AN39" s="186"/>
      <c r="AO39" s="186"/>
      <c r="AP39" s="186"/>
      <c r="AQ39" s="186"/>
      <c r="AR39" s="186"/>
      <c r="AS39" s="186"/>
      <c r="AT39" s="186"/>
      <c r="AU39" s="186"/>
      <c r="AV39" s="186"/>
      <c r="AW39" s="186"/>
      <c r="AX39" s="186"/>
      <c r="AY39" s="186"/>
      <c r="AZ39" s="186"/>
      <c r="BA39" s="186"/>
      <c r="BB39" s="186"/>
      <c r="BC39" s="186"/>
      <c r="BD39" s="186"/>
      <c r="BE39" s="186"/>
      <c r="BF39" s="186"/>
      <c r="BG39" s="186"/>
      <c r="BH39" s="186"/>
      <c r="BI39" s="186"/>
      <c r="BJ39" s="186"/>
      <c r="BK39" s="186"/>
      <c r="BL39" s="187"/>
      <c r="CA39" s="36" t="s">
        <v>11</v>
      </c>
    </row>
    <row r="40" spans="1:79" x14ac:dyDescent="0.2">
      <c r="A40" s="69"/>
      <c r="B40" s="69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0"/>
      <c r="BH40" s="70"/>
      <c r="BI40" s="70"/>
      <c r="BJ40" s="70"/>
      <c r="BK40" s="70"/>
      <c r="BL40" s="70"/>
    </row>
    <row r="41" spans="1:79" ht="15.75" customHeight="1" x14ac:dyDescent="0.2">
      <c r="A41" s="183" t="s">
        <v>36</v>
      </c>
      <c r="B41" s="183"/>
      <c r="C41" s="183"/>
      <c r="D41" s="183"/>
      <c r="E41" s="183"/>
      <c r="F41" s="183"/>
      <c r="G41" s="183"/>
      <c r="H41" s="183"/>
      <c r="I41" s="183"/>
      <c r="J41" s="183"/>
      <c r="K41" s="183"/>
      <c r="L41" s="183"/>
      <c r="M41" s="183"/>
      <c r="N41" s="183"/>
      <c r="O41" s="183"/>
      <c r="P41" s="183"/>
      <c r="Q41" s="183"/>
      <c r="R41" s="183"/>
      <c r="S41" s="183"/>
      <c r="T41" s="183"/>
      <c r="U41" s="183"/>
      <c r="V41" s="183"/>
      <c r="W41" s="183"/>
      <c r="X41" s="183"/>
      <c r="Y41" s="183"/>
      <c r="Z41" s="183"/>
      <c r="AA41" s="183"/>
      <c r="AB41" s="183"/>
      <c r="AC41" s="183"/>
      <c r="AD41" s="183"/>
      <c r="AE41" s="183"/>
      <c r="AF41" s="183"/>
      <c r="AG41" s="183"/>
      <c r="AH41" s="183"/>
      <c r="AI41" s="183"/>
      <c r="AJ41" s="183"/>
      <c r="AK41" s="183"/>
      <c r="AL41" s="183"/>
      <c r="AM41" s="183"/>
      <c r="AN41" s="183"/>
      <c r="AO41" s="183"/>
      <c r="AP41" s="183"/>
      <c r="AQ41" s="183"/>
      <c r="AR41" s="183"/>
      <c r="AS41" s="183"/>
      <c r="AT41" s="183"/>
      <c r="AU41" s="183"/>
      <c r="AV41" s="183"/>
      <c r="AW41" s="183"/>
      <c r="AX41" s="183"/>
      <c r="AY41" s="183"/>
      <c r="AZ41" s="183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6"/>
    </row>
    <row r="42" spans="1:79" ht="15" customHeight="1" x14ac:dyDescent="0.2">
      <c r="A42" s="194"/>
      <c r="B42" s="194"/>
      <c r="C42" s="194"/>
      <c r="D42" s="194"/>
      <c r="E42" s="194"/>
      <c r="F42" s="194"/>
      <c r="G42" s="194"/>
      <c r="H42" s="194"/>
      <c r="I42" s="194"/>
      <c r="J42" s="194"/>
      <c r="K42" s="194"/>
      <c r="L42" s="194"/>
      <c r="M42" s="194"/>
      <c r="N42" s="194"/>
      <c r="O42" s="194"/>
      <c r="P42" s="194"/>
      <c r="Q42" s="194"/>
      <c r="R42" s="194"/>
      <c r="S42" s="194"/>
      <c r="T42" s="194"/>
      <c r="U42" s="194"/>
      <c r="V42" s="194"/>
      <c r="W42" s="194"/>
      <c r="X42" s="194"/>
      <c r="Y42" s="194"/>
      <c r="Z42" s="194"/>
      <c r="AA42" s="194"/>
      <c r="AB42" s="194"/>
      <c r="AC42" s="194"/>
      <c r="AD42" s="194"/>
      <c r="AE42" s="194"/>
      <c r="AF42" s="194"/>
      <c r="AG42" s="194"/>
      <c r="AH42" s="194"/>
      <c r="AI42" s="194"/>
      <c r="AJ42" s="194"/>
      <c r="AK42" s="194"/>
      <c r="AL42" s="194"/>
      <c r="AM42" s="194"/>
      <c r="AN42" s="194"/>
      <c r="AO42" s="194"/>
      <c r="AP42" s="194"/>
      <c r="AQ42" s="194"/>
      <c r="AR42" s="194"/>
      <c r="AS42" s="194"/>
      <c r="AT42" s="194"/>
      <c r="AU42" s="194"/>
      <c r="AV42" s="194"/>
      <c r="AW42" s="194"/>
      <c r="AX42" s="194"/>
      <c r="AY42" s="194"/>
      <c r="AZ42" s="194"/>
      <c r="BA42" s="58"/>
      <c r="BB42" s="58"/>
      <c r="BC42" s="58"/>
      <c r="BD42" s="58"/>
      <c r="BE42" s="58"/>
      <c r="BF42" s="58"/>
      <c r="BG42" s="58"/>
      <c r="BH42" s="58"/>
      <c r="BI42" s="59"/>
      <c r="BJ42" s="59"/>
      <c r="BK42" s="59"/>
      <c r="BL42" s="59"/>
    </row>
    <row r="43" spans="1:79" ht="15.95" customHeight="1" x14ac:dyDescent="0.2">
      <c r="A43" s="193" t="s">
        <v>25</v>
      </c>
      <c r="B43" s="193"/>
      <c r="C43" s="193"/>
      <c r="D43" s="195" t="s">
        <v>23</v>
      </c>
      <c r="E43" s="196"/>
      <c r="F43" s="196"/>
      <c r="G43" s="196"/>
      <c r="H43" s="196"/>
      <c r="I43" s="196"/>
      <c r="J43" s="196"/>
      <c r="K43" s="196"/>
      <c r="L43" s="196"/>
      <c r="M43" s="196"/>
      <c r="N43" s="196"/>
      <c r="O43" s="196"/>
      <c r="P43" s="196"/>
      <c r="Q43" s="196"/>
      <c r="R43" s="196"/>
      <c r="S43" s="196"/>
      <c r="T43" s="196"/>
      <c r="U43" s="196"/>
      <c r="V43" s="196"/>
      <c r="W43" s="196"/>
      <c r="X43" s="196"/>
      <c r="Y43" s="196"/>
      <c r="Z43" s="196"/>
      <c r="AA43" s="196"/>
      <c r="AB43" s="197"/>
      <c r="AC43" s="193" t="s">
        <v>26</v>
      </c>
      <c r="AD43" s="193"/>
      <c r="AE43" s="193"/>
      <c r="AF43" s="193"/>
      <c r="AG43" s="193"/>
      <c r="AH43" s="193"/>
      <c r="AI43" s="193"/>
      <c r="AJ43" s="193"/>
      <c r="AK43" s="193" t="s">
        <v>27</v>
      </c>
      <c r="AL43" s="193"/>
      <c r="AM43" s="193"/>
      <c r="AN43" s="193"/>
      <c r="AO43" s="193"/>
      <c r="AP43" s="193"/>
      <c r="AQ43" s="193"/>
      <c r="AR43" s="193"/>
      <c r="AS43" s="193" t="s">
        <v>24</v>
      </c>
      <c r="AT43" s="193"/>
      <c r="AU43" s="193"/>
      <c r="AV43" s="193"/>
      <c r="AW43" s="193"/>
      <c r="AX43" s="193"/>
      <c r="AY43" s="193"/>
      <c r="AZ43" s="193"/>
      <c r="BA43" s="60"/>
      <c r="BB43" s="60"/>
      <c r="BC43" s="60"/>
      <c r="BD43" s="60"/>
      <c r="BE43" s="60"/>
      <c r="BF43" s="60"/>
      <c r="BG43" s="60"/>
      <c r="BH43" s="60"/>
    </row>
    <row r="44" spans="1:79" ht="29.1" customHeight="1" x14ac:dyDescent="0.2">
      <c r="A44" s="193"/>
      <c r="B44" s="193"/>
      <c r="C44" s="193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200"/>
      <c r="AC44" s="193"/>
      <c r="AD44" s="193"/>
      <c r="AE44" s="193"/>
      <c r="AF44" s="193"/>
      <c r="AG44" s="193"/>
      <c r="AH44" s="193"/>
      <c r="AI44" s="193"/>
      <c r="AJ44" s="193"/>
      <c r="AK44" s="193"/>
      <c r="AL44" s="193"/>
      <c r="AM44" s="193"/>
      <c r="AN44" s="193"/>
      <c r="AO44" s="193"/>
      <c r="AP44" s="193"/>
      <c r="AQ44" s="193"/>
      <c r="AR44" s="193"/>
      <c r="AS44" s="193"/>
      <c r="AT44" s="193"/>
      <c r="AU44" s="193"/>
      <c r="AV44" s="193"/>
      <c r="AW44" s="193"/>
      <c r="AX44" s="193"/>
      <c r="AY44" s="193"/>
      <c r="AZ44" s="193"/>
      <c r="BA44" s="60"/>
      <c r="BB44" s="60"/>
      <c r="BC44" s="60"/>
      <c r="BD44" s="60"/>
      <c r="BE44" s="60"/>
      <c r="BF44" s="60"/>
      <c r="BG44" s="60"/>
      <c r="BH44" s="60"/>
    </row>
    <row r="45" spans="1:79" ht="15.75" x14ac:dyDescent="0.2">
      <c r="A45" s="193">
        <v>1</v>
      </c>
      <c r="B45" s="193"/>
      <c r="C45" s="193"/>
      <c r="D45" s="201">
        <v>2</v>
      </c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3"/>
      <c r="AC45" s="193">
        <v>3</v>
      </c>
      <c r="AD45" s="193"/>
      <c r="AE45" s="193"/>
      <c r="AF45" s="193"/>
      <c r="AG45" s="193"/>
      <c r="AH45" s="193"/>
      <c r="AI45" s="193"/>
      <c r="AJ45" s="193"/>
      <c r="AK45" s="193">
        <v>4</v>
      </c>
      <c r="AL45" s="193"/>
      <c r="AM45" s="193"/>
      <c r="AN45" s="193"/>
      <c r="AO45" s="193"/>
      <c r="AP45" s="193"/>
      <c r="AQ45" s="193"/>
      <c r="AR45" s="193"/>
      <c r="AS45" s="193">
        <v>5</v>
      </c>
      <c r="AT45" s="193"/>
      <c r="AU45" s="193"/>
      <c r="AV45" s="193"/>
      <c r="AW45" s="193"/>
      <c r="AX45" s="193"/>
      <c r="AY45" s="193"/>
      <c r="AZ45" s="193"/>
      <c r="BA45" s="60"/>
      <c r="BB45" s="60"/>
      <c r="BC45" s="60"/>
      <c r="BD45" s="60"/>
      <c r="BE45" s="60"/>
      <c r="BF45" s="60"/>
      <c r="BG45" s="60"/>
      <c r="BH45" s="60"/>
    </row>
    <row r="46" spans="1:79" ht="12.75" customHeight="1" x14ac:dyDescent="0.2">
      <c r="A46" s="141">
        <v>1</v>
      </c>
      <c r="B46" s="141"/>
      <c r="C46" s="141"/>
      <c r="D46" s="185" t="s">
        <v>332</v>
      </c>
      <c r="E46" s="186"/>
      <c r="F46" s="186"/>
      <c r="G46" s="186"/>
      <c r="H46" s="186"/>
      <c r="I46" s="186"/>
      <c r="J46" s="186"/>
      <c r="K46" s="186"/>
      <c r="L46" s="186"/>
      <c r="M46" s="186"/>
      <c r="N46" s="186"/>
      <c r="O46" s="186"/>
      <c r="P46" s="186"/>
      <c r="Q46" s="186"/>
      <c r="R46" s="186"/>
      <c r="S46" s="186"/>
      <c r="T46" s="186"/>
      <c r="U46" s="186"/>
      <c r="V46" s="186"/>
      <c r="W46" s="186"/>
      <c r="X46" s="186"/>
      <c r="Y46" s="186"/>
      <c r="Z46" s="186"/>
      <c r="AA46" s="186"/>
      <c r="AB46" s="187"/>
      <c r="AC46" s="160">
        <f>1190122+3771</f>
        <v>1193893</v>
      </c>
      <c r="AD46" s="160"/>
      <c r="AE46" s="160"/>
      <c r="AF46" s="160"/>
      <c r="AG46" s="160"/>
      <c r="AH46" s="160"/>
      <c r="AI46" s="160"/>
      <c r="AJ46" s="160"/>
      <c r="AK46" s="160">
        <v>0</v>
      </c>
      <c r="AL46" s="160"/>
      <c r="AM46" s="160"/>
      <c r="AN46" s="160"/>
      <c r="AO46" s="160"/>
      <c r="AP46" s="160"/>
      <c r="AQ46" s="160"/>
      <c r="AR46" s="160"/>
      <c r="AS46" s="160">
        <f>AC46+AK46</f>
        <v>1193893</v>
      </c>
      <c r="AT46" s="160"/>
      <c r="AU46" s="160"/>
      <c r="AV46" s="160"/>
      <c r="AW46" s="160"/>
      <c r="AX46" s="160"/>
      <c r="AY46" s="160"/>
      <c r="AZ46" s="160"/>
      <c r="BA46" s="62"/>
      <c r="BB46" s="62"/>
      <c r="BC46" s="62"/>
      <c r="BD46" s="62"/>
      <c r="BE46" s="62"/>
      <c r="BF46" s="62"/>
      <c r="BG46" s="62"/>
      <c r="BH46" s="62"/>
      <c r="CA46" s="36" t="s">
        <v>12</v>
      </c>
    </row>
    <row r="47" spans="1:79" s="61" customFormat="1" x14ac:dyDescent="0.2">
      <c r="A47" s="204"/>
      <c r="B47" s="204"/>
      <c r="C47" s="204"/>
      <c r="D47" s="205" t="s">
        <v>59</v>
      </c>
      <c r="E47" s="206"/>
      <c r="F47" s="206"/>
      <c r="G47" s="206"/>
      <c r="H47" s="206"/>
      <c r="I47" s="206"/>
      <c r="J47" s="206"/>
      <c r="K47" s="206"/>
      <c r="L47" s="206"/>
      <c r="M47" s="206"/>
      <c r="N47" s="206"/>
      <c r="O47" s="206"/>
      <c r="P47" s="206"/>
      <c r="Q47" s="206"/>
      <c r="R47" s="206"/>
      <c r="S47" s="206"/>
      <c r="T47" s="206"/>
      <c r="U47" s="206"/>
      <c r="V47" s="206"/>
      <c r="W47" s="206"/>
      <c r="X47" s="206"/>
      <c r="Y47" s="206"/>
      <c r="Z47" s="206"/>
      <c r="AA47" s="206"/>
      <c r="AB47" s="207"/>
      <c r="AC47" s="161">
        <f>SUM(AC46)</f>
        <v>1193893</v>
      </c>
      <c r="AD47" s="161"/>
      <c r="AE47" s="161"/>
      <c r="AF47" s="161"/>
      <c r="AG47" s="161"/>
      <c r="AH47" s="161"/>
      <c r="AI47" s="161"/>
      <c r="AJ47" s="161"/>
      <c r="AK47" s="161">
        <v>0</v>
      </c>
      <c r="AL47" s="161"/>
      <c r="AM47" s="161"/>
      <c r="AN47" s="161"/>
      <c r="AO47" s="161"/>
      <c r="AP47" s="161"/>
      <c r="AQ47" s="161"/>
      <c r="AR47" s="161"/>
      <c r="AS47" s="161">
        <f>AC47+AK47</f>
        <v>1193893</v>
      </c>
      <c r="AT47" s="161"/>
      <c r="AU47" s="161"/>
      <c r="AV47" s="161"/>
      <c r="AW47" s="161"/>
      <c r="AX47" s="161"/>
      <c r="AY47" s="161"/>
      <c r="AZ47" s="161"/>
      <c r="BA47" s="63"/>
      <c r="BB47" s="63"/>
      <c r="BC47" s="63"/>
      <c r="BD47" s="63"/>
      <c r="BE47" s="63"/>
      <c r="BF47" s="63"/>
      <c r="BG47" s="63"/>
      <c r="BH47" s="63"/>
    </row>
    <row r="49" spans="1:79" ht="15.75" customHeight="1" x14ac:dyDescent="0.2">
      <c r="A49" s="171" t="s">
        <v>37</v>
      </c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1"/>
      <c r="N49" s="171"/>
      <c r="O49" s="171"/>
      <c r="P49" s="171"/>
      <c r="Q49" s="171"/>
      <c r="R49" s="171"/>
      <c r="S49" s="171"/>
      <c r="T49" s="171"/>
      <c r="U49" s="171"/>
      <c r="V49" s="171"/>
      <c r="W49" s="171"/>
      <c r="X49" s="171"/>
      <c r="Y49" s="171"/>
      <c r="Z49" s="171"/>
      <c r="AA49" s="171"/>
      <c r="AB49" s="171"/>
      <c r="AC49" s="171"/>
      <c r="AD49" s="171"/>
      <c r="AE49" s="171"/>
      <c r="AF49" s="171"/>
      <c r="AG49" s="171"/>
      <c r="AH49" s="171"/>
      <c r="AI49" s="171"/>
      <c r="AJ49" s="171"/>
      <c r="AK49" s="171"/>
      <c r="AL49" s="171"/>
      <c r="AM49" s="171"/>
      <c r="AN49" s="171"/>
      <c r="AO49" s="171"/>
      <c r="AP49" s="171"/>
      <c r="AQ49" s="171"/>
      <c r="AR49" s="171"/>
      <c r="AS49" s="171"/>
      <c r="AT49" s="171"/>
      <c r="AU49" s="171"/>
      <c r="AV49" s="171"/>
      <c r="AW49" s="171"/>
      <c r="AX49" s="171"/>
      <c r="AY49" s="171"/>
      <c r="AZ49" s="171"/>
      <c r="BA49" s="171"/>
      <c r="BB49" s="171"/>
      <c r="BC49" s="171"/>
      <c r="BD49" s="171"/>
      <c r="BE49" s="171"/>
      <c r="BF49" s="171"/>
      <c r="BG49" s="171"/>
      <c r="BH49" s="171"/>
      <c r="BI49" s="171"/>
      <c r="BJ49" s="171"/>
      <c r="BK49" s="171"/>
      <c r="BL49" s="171"/>
    </row>
    <row r="50" spans="1:79" ht="15" customHeight="1" x14ac:dyDescent="0.2">
      <c r="A50" s="194"/>
      <c r="B50" s="194"/>
      <c r="C50" s="194"/>
      <c r="D50" s="194"/>
      <c r="E50" s="194"/>
      <c r="F50" s="194"/>
      <c r="G50" s="194"/>
      <c r="H50" s="194"/>
      <c r="I50" s="194"/>
      <c r="J50" s="194"/>
      <c r="K50" s="194"/>
      <c r="L50" s="194"/>
      <c r="M50" s="194"/>
      <c r="N50" s="194"/>
      <c r="O50" s="194"/>
      <c r="P50" s="194"/>
      <c r="Q50" s="194"/>
      <c r="R50" s="194"/>
      <c r="S50" s="194"/>
      <c r="T50" s="194"/>
      <c r="U50" s="194"/>
      <c r="V50" s="194"/>
      <c r="W50" s="194"/>
      <c r="X50" s="194"/>
      <c r="Y50" s="194"/>
      <c r="Z50" s="194"/>
      <c r="AA50" s="194"/>
      <c r="AB50" s="194"/>
      <c r="AC50" s="194"/>
      <c r="AD50" s="194"/>
      <c r="AE50" s="194"/>
      <c r="AF50" s="194"/>
      <c r="AG50" s="194"/>
      <c r="AH50" s="194"/>
      <c r="AI50" s="194"/>
      <c r="AJ50" s="194"/>
      <c r="AK50" s="194"/>
      <c r="AL50" s="194"/>
      <c r="AM50" s="194"/>
      <c r="AN50" s="194"/>
      <c r="AO50" s="194"/>
      <c r="AP50" s="194"/>
      <c r="AQ50" s="194"/>
      <c r="AR50" s="194"/>
      <c r="AS50" s="194"/>
      <c r="AT50" s="194"/>
      <c r="AU50" s="194"/>
      <c r="AV50" s="194"/>
      <c r="AW50" s="194"/>
      <c r="AX50" s="194"/>
      <c r="AY50" s="194"/>
      <c r="AZ50" s="59"/>
      <c r="BA50" s="59"/>
      <c r="BB50" s="59"/>
      <c r="BC50" s="59"/>
      <c r="BD50" s="59"/>
      <c r="BE50" s="59"/>
      <c r="BF50" s="59"/>
      <c r="BG50" s="59"/>
      <c r="BH50" s="59"/>
      <c r="BI50" s="59"/>
      <c r="BJ50" s="59"/>
      <c r="BK50" s="59"/>
      <c r="BL50" s="59"/>
    </row>
    <row r="51" spans="1:79" ht="15.95" customHeight="1" x14ac:dyDescent="0.2">
      <c r="A51" s="193" t="s">
        <v>25</v>
      </c>
      <c r="B51" s="193"/>
      <c r="C51" s="193"/>
      <c r="D51" s="195" t="s">
        <v>29</v>
      </c>
      <c r="E51" s="196"/>
      <c r="F51" s="196"/>
      <c r="G51" s="196"/>
      <c r="H51" s="196"/>
      <c r="I51" s="196"/>
      <c r="J51" s="196"/>
      <c r="K51" s="196"/>
      <c r="L51" s="196"/>
      <c r="M51" s="196"/>
      <c r="N51" s="196"/>
      <c r="O51" s="196"/>
      <c r="P51" s="196"/>
      <c r="Q51" s="196"/>
      <c r="R51" s="196"/>
      <c r="S51" s="196"/>
      <c r="T51" s="196"/>
      <c r="U51" s="196"/>
      <c r="V51" s="196"/>
      <c r="W51" s="196"/>
      <c r="X51" s="196"/>
      <c r="Y51" s="196"/>
      <c r="Z51" s="196"/>
      <c r="AA51" s="197"/>
      <c r="AB51" s="193" t="s">
        <v>26</v>
      </c>
      <c r="AC51" s="193"/>
      <c r="AD51" s="193"/>
      <c r="AE51" s="193"/>
      <c r="AF51" s="193"/>
      <c r="AG51" s="193"/>
      <c r="AH51" s="193"/>
      <c r="AI51" s="193"/>
      <c r="AJ51" s="193" t="s">
        <v>27</v>
      </c>
      <c r="AK51" s="193"/>
      <c r="AL51" s="193"/>
      <c r="AM51" s="193"/>
      <c r="AN51" s="193"/>
      <c r="AO51" s="193"/>
      <c r="AP51" s="193"/>
      <c r="AQ51" s="193"/>
      <c r="AR51" s="193" t="s">
        <v>24</v>
      </c>
      <c r="AS51" s="193"/>
      <c r="AT51" s="193"/>
      <c r="AU51" s="193"/>
      <c r="AV51" s="193"/>
      <c r="AW51" s="193"/>
      <c r="AX51" s="193"/>
      <c r="AY51" s="193"/>
    </row>
    <row r="52" spans="1:79" ht="29.1" customHeight="1" x14ac:dyDescent="0.2">
      <c r="A52" s="193"/>
      <c r="B52" s="193"/>
      <c r="C52" s="193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200"/>
      <c r="AB52" s="193"/>
      <c r="AC52" s="193"/>
      <c r="AD52" s="193"/>
      <c r="AE52" s="193"/>
      <c r="AF52" s="193"/>
      <c r="AG52" s="193"/>
      <c r="AH52" s="193"/>
      <c r="AI52" s="193"/>
      <c r="AJ52" s="193"/>
      <c r="AK52" s="193"/>
      <c r="AL52" s="193"/>
      <c r="AM52" s="193"/>
      <c r="AN52" s="193"/>
      <c r="AO52" s="193"/>
      <c r="AP52" s="193"/>
      <c r="AQ52" s="193"/>
      <c r="AR52" s="193"/>
      <c r="AS52" s="193"/>
      <c r="AT52" s="193"/>
      <c r="AU52" s="193"/>
      <c r="AV52" s="193"/>
      <c r="AW52" s="193"/>
      <c r="AX52" s="193"/>
      <c r="AY52" s="193"/>
    </row>
    <row r="53" spans="1:79" ht="15.75" customHeight="1" x14ac:dyDescent="0.2">
      <c r="A53" s="193">
        <v>1</v>
      </c>
      <c r="B53" s="193"/>
      <c r="C53" s="193"/>
      <c r="D53" s="201">
        <v>2</v>
      </c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3"/>
      <c r="AB53" s="193">
        <v>3</v>
      </c>
      <c r="AC53" s="193"/>
      <c r="AD53" s="193"/>
      <c r="AE53" s="193"/>
      <c r="AF53" s="193"/>
      <c r="AG53" s="193"/>
      <c r="AH53" s="193"/>
      <c r="AI53" s="193"/>
      <c r="AJ53" s="193">
        <v>4</v>
      </c>
      <c r="AK53" s="193"/>
      <c r="AL53" s="193"/>
      <c r="AM53" s="193"/>
      <c r="AN53" s="193"/>
      <c r="AO53" s="193"/>
      <c r="AP53" s="193"/>
      <c r="AQ53" s="193"/>
      <c r="AR53" s="193">
        <v>5</v>
      </c>
      <c r="AS53" s="193"/>
      <c r="AT53" s="193"/>
      <c r="AU53" s="193"/>
      <c r="AV53" s="193"/>
      <c r="AW53" s="193"/>
      <c r="AX53" s="193"/>
      <c r="AY53" s="193"/>
    </row>
    <row r="54" spans="1:79" s="61" customFormat="1" ht="12.75" customHeight="1" x14ac:dyDescent="0.2">
      <c r="A54" s="204"/>
      <c r="B54" s="204"/>
      <c r="C54" s="204"/>
      <c r="D54" s="214" t="s">
        <v>24</v>
      </c>
      <c r="E54" s="242"/>
      <c r="F54" s="242"/>
      <c r="G54" s="242"/>
      <c r="H54" s="242"/>
      <c r="I54" s="242"/>
      <c r="J54" s="242"/>
      <c r="K54" s="242"/>
      <c r="L54" s="242"/>
      <c r="M54" s="242"/>
      <c r="N54" s="242"/>
      <c r="O54" s="242"/>
      <c r="P54" s="242"/>
      <c r="Q54" s="242"/>
      <c r="R54" s="242"/>
      <c r="S54" s="242"/>
      <c r="T54" s="242"/>
      <c r="U54" s="242"/>
      <c r="V54" s="242"/>
      <c r="W54" s="242"/>
      <c r="X54" s="242"/>
      <c r="Y54" s="242"/>
      <c r="Z54" s="242"/>
      <c r="AA54" s="243"/>
      <c r="AB54" s="161"/>
      <c r="AC54" s="161"/>
      <c r="AD54" s="161"/>
      <c r="AE54" s="161"/>
      <c r="AF54" s="161"/>
      <c r="AG54" s="161"/>
      <c r="AH54" s="161"/>
      <c r="AI54" s="161"/>
      <c r="AJ54" s="161"/>
      <c r="AK54" s="161"/>
      <c r="AL54" s="161"/>
      <c r="AM54" s="161"/>
      <c r="AN54" s="161"/>
      <c r="AO54" s="161"/>
      <c r="AP54" s="161"/>
      <c r="AQ54" s="161"/>
      <c r="AR54" s="161">
        <f>AB54+AJ54</f>
        <v>0</v>
      </c>
      <c r="AS54" s="161"/>
      <c r="AT54" s="161"/>
      <c r="AU54" s="161"/>
      <c r="AV54" s="161"/>
      <c r="AW54" s="161"/>
      <c r="AX54" s="161"/>
      <c r="AY54" s="161"/>
      <c r="CA54" s="61" t="s">
        <v>14</v>
      </c>
    </row>
    <row r="56" spans="1:79" ht="15.75" customHeight="1" x14ac:dyDescent="0.2">
      <c r="A56" s="183" t="s">
        <v>38</v>
      </c>
      <c r="B56" s="183"/>
      <c r="C56" s="183"/>
      <c r="D56" s="183"/>
      <c r="E56" s="183"/>
      <c r="F56" s="183"/>
      <c r="G56" s="183"/>
      <c r="H56" s="183"/>
      <c r="I56" s="183"/>
      <c r="J56" s="183"/>
      <c r="K56" s="183"/>
      <c r="L56" s="183"/>
      <c r="M56" s="183"/>
      <c r="N56" s="183"/>
      <c r="O56" s="183"/>
      <c r="P56" s="183"/>
      <c r="Q56" s="183"/>
      <c r="R56" s="183"/>
      <c r="S56" s="183"/>
      <c r="T56" s="183"/>
      <c r="U56" s="183"/>
      <c r="V56" s="183"/>
      <c r="W56" s="183"/>
      <c r="X56" s="183"/>
      <c r="Y56" s="183"/>
      <c r="Z56" s="183"/>
      <c r="AA56" s="183"/>
      <c r="AB56" s="183"/>
      <c r="AC56" s="183"/>
      <c r="AD56" s="183"/>
      <c r="AE56" s="183"/>
      <c r="AF56" s="183"/>
      <c r="AG56" s="183"/>
      <c r="AH56" s="183"/>
      <c r="AI56" s="183"/>
      <c r="AJ56" s="183"/>
      <c r="AK56" s="183"/>
      <c r="AL56" s="183"/>
      <c r="AM56" s="183"/>
      <c r="AN56" s="183"/>
      <c r="AO56" s="183"/>
      <c r="AP56" s="183"/>
      <c r="AQ56" s="183"/>
      <c r="AR56" s="183"/>
      <c r="AS56" s="183"/>
      <c r="AT56" s="183"/>
      <c r="AU56" s="183"/>
      <c r="AV56" s="183"/>
      <c r="AW56" s="183"/>
      <c r="AX56" s="183"/>
      <c r="AY56" s="183"/>
      <c r="AZ56" s="183"/>
      <c r="BA56" s="183"/>
      <c r="BB56" s="183"/>
      <c r="BC56" s="183"/>
      <c r="BD56" s="183"/>
      <c r="BE56" s="183"/>
      <c r="BF56" s="183"/>
      <c r="BG56" s="183"/>
      <c r="BH56" s="183"/>
      <c r="BI56" s="183"/>
      <c r="BJ56" s="183"/>
      <c r="BK56" s="183"/>
      <c r="BL56" s="183"/>
    </row>
    <row r="57" spans="1:79" ht="30" customHeight="1" x14ac:dyDescent="0.2">
      <c r="A57" s="193" t="s">
        <v>25</v>
      </c>
      <c r="B57" s="193"/>
      <c r="C57" s="193"/>
      <c r="D57" s="193"/>
      <c r="E57" s="193"/>
      <c r="F57" s="193"/>
      <c r="G57" s="201" t="s">
        <v>39</v>
      </c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3"/>
      <c r="Z57" s="193" t="s">
        <v>2</v>
      </c>
      <c r="AA57" s="193"/>
      <c r="AB57" s="193"/>
      <c r="AC57" s="193"/>
      <c r="AD57" s="193"/>
      <c r="AE57" s="193" t="s">
        <v>1</v>
      </c>
      <c r="AF57" s="193"/>
      <c r="AG57" s="193"/>
      <c r="AH57" s="193"/>
      <c r="AI57" s="193"/>
      <c r="AJ57" s="193"/>
      <c r="AK57" s="193"/>
      <c r="AL57" s="193"/>
      <c r="AM57" s="193"/>
      <c r="AN57" s="193"/>
      <c r="AO57" s="201" t="s">
        <v>26</v>
      </c>
      <c r="AP57" s="202"/>
      <c r="AQ57" s="202"/>
      <c r="AR57" s="202"/>
      <c r="AS57" s="202"/>
      <c r="AT57" s="202"/>
      <c r="AU57" s="202"/>
      <c r="AV57" s="203"/>
      <c r="AW57" s="201" t="s">
        <v>27</v>
      </c>
      <c r="AX57" s="202"/>
      <c r="AY57" s="202"/>
      <c r="AZ57" s="202"/>
      <c r="BA57" s="202"/>
      <c r="BB57" s="202"/>
      <c r="BC57" s="202"/>
      <c r="BD57" s="203"/>
      <c r="BE57" s="201" t="s">
        <v>24</v>
      </c>
      <c r="BF57" s="202"/>
      <c r="BG57" s="202"/>
      <c r="BH57" s="202"/>
      <c r="BI57" s="202"/>
      <c r="BJ57" s="202"/>
      <c r="BK57" s="202"/>
      <c r="BL57" s="203"/>
    </row>
    <row r="58" spans="1:79" ht="15.75" customHeight="1" x14ac:dyDescent="0.2">
      <c r="A58" s="193">
        <v>1</v>
      </c>
      <c r="B58" s="193"/>
      <c r="C58" s="193"/>
      <c r="D58" s="193"/>
      <c r="E58" s="193"/>
      <c r="F58" s="193"/>
      <c r="G58" s="201">
        <v>2</v>
      </c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3"/>
      <c r="Z58" s="193">
        <v>3</v>
      </c>
      <c r="AA58" s="193"/>
      <c r="AB58" s="193"/>
      <c r="AC58" s="193"/>
      <c r="AD58" s="193"/>
      <c r="AE58" s="193">
        <v>4</v>
      </c>
      <c r="AF58" s="193"/>
      <c r="AG58" s="193"/>
      <c r="AH58" s="193"/>
      <c r="AI58" s="193"/>
      <c r="AJ58" s="193"/>
      <c r="AK58" s="193"/>
      <c r="AL58" s="193"/>
      <c r="AM58" s="193"/>
      <c r="AN58" s="193"/>
      <c r="AO58" s="193">
        <v>5</v>
      </c>
      <c r="AP58" s="193"/>
      <c r="AQ58" s="193"/>
      <c r="AR58" s="193"/>
      <c r="AS58" s="193"/>
      <c r="AT58" s="193"/>
      <c r="AU58" s="193"/>
      <c r="AV58" s="193"/>
      <c r="AW58" s="193">
        <v>6</v>
      </c>
      <c r="AX58" s="193"/>
      <c r="AY58" s="193"/>
      <c r="AZ58" s="193"/>
      <c r="BA58" s="193"/>
      <c r="BB58" s="193"/>
      <c r="BC58" s="193"/>
      <c r="BD58" s="193"/>
      <c r="BE58" s="193">
        <v>7</v>
      </c>
      <c r="BF58" s="193"/>
      <c r="BG58" s="193"/>
      <c r="BH58" s="193"/>
      <c r="BI58" s="193"/>
      <c r="BJ58" s="193"/>
      <c r="BK58" s="193"/>
      <c r="BL58" s="193"/>
    </row>
    <row r="59" spans="1:79" s="61" customFormat="1" ht="12.75" customHeight="1" x14ac:dyDescent="0.2">
      <c r="A59" s="204">
        <v>1</v>
      </c>
      <c r="B59" s="204"/>
      <c r="C59" s="204"/>
      <c r="D59" s="204"/>
      <c r="E59" s="204"/>
      <c r="F59" s="204"/>
      <c r="G59" s="209" t="s">
        <v>60</v>
      </c>
      <c r="H59" s="210"/>
      <c r="I59" s="210"/>
      <c r="J59" s="210"/>
      <c r="K59" s="210"/>
      <c r="L59" s="210"/>
      <c r="M59" s="210"/>
      <c r="N59" s="210"/>
      <c r="O59" s="210"/>
      <c r="P59" s="210"/>
      <c r="Q59" s="210"/>
      <c r="R59" s="210"/>
      <c r="S59" s="210"/>
      <c r="T59" s="210"/>
      <c r="U59" s="210"/>
      <c r="V59" s="210"/>
      <c r="W59" s="210"/>
      <c r="X59" s="210"/>
      <c r="Y59" s="211"/>
      <c r="Z59" s="212"/>
      <c r="AA59" s="212"/>
      <c r="AB59" s="212"/>
      <c r="AC59" s="212"/>
      <c r="AD59" s="212"/>
      <c r="AE59" s="212"/>
      <c r="AF59" s="212"/>
      <c r="AG59" s="212"/>
      <c r="AH59" s="212"/>
      <c r="AI59" s="212"/>
      <c r="AJ59" s="212"/>
      <c r="AK59" s="212"/>
      <c r="AL59" s="212"/>
      <c r="AM59" s="212"/>
      <c r="AN59" s="209"/>
      <c r="AO59" s="161"/>
      <c r="AP59" s="161"/>
      <c r="AQ59" s="161"/>
      <c r="AR59" s="161"/>
      <c r="AS59" s="161"/>
      <c r="AT59" s="161"/>
      <c r="AU59" s="161"/>
      <c r="AV59" s="161"/>
      <c r="AW59" s="161"/>
      <c r="AX59" s="161"/>
      <c r="AY59" s="161"/>
      <c r="AZ59" s="161"/>
      <c r="BA59" s="161"/>
      <c r="BB59" s="161"/>
      <c r="BC59" s="161"/>
      <c r="BD59" s="161"/>
      <c r="BE59" s="161"/>
      <c r="BF59" s="161"/>
      <c r="BG59" s="161"/>
      <c r="BH59" s="161"/>
      <c r="BI59" s="161"/>
      <c r="BJ59" s="161"/>
      <c r="BK59" s="161"/>
      <c r="BL59" s="161"/>
      <c r="CA59" s="61" t="s">
        <v>16</v>
      </c>
    </row>
    <row r="60" spans="1:79" ht="18.75" customHeight="1" x14ac:dyDescent="0.2">
      <c r="A60" s="141"/>
      <c r="B60" s="141"/>
      <c r="C60" s="141"/>
      <c r="D60" s="141"/>
      <c r="E60" s="141"/>
      <c r="F60" s="141"/>
      <c r="G60" s="162" t="s">
        <v>66</v>
      </c>
      <c r="H60" s="221"/>
      <c r="I60" s="221"/>
      <c r="J60" s="221"/>
      <c r="K60" s="221"/>
      <c r="L60" s="221"/>
      <c r="M60" s="221"/>
      <c r="N60" s="221"/>
      <c r="O60" s="221"/>
      <c r="P60" s="221"/>
      <c r="Q60" s="221"/>
      <c r="R60" s="221"/>
      <c r="S60" s="221"/>
      <c r="T60" s="221"/>
      <c r="U60" s="221"/>
      <c r="V60" s="221"/>
      <c r="W60" s="221"/>
      <c r="X60" s="221"/>
      <c r="Y60" s="222"/>
      <c r="Z60" s="145" t="s">
        <v>67</v>
      </c>
      <c r="AA60" s="145"/>
      <c r="AB60" s="145"/>
      <c r="AC60" s="145"/>
      <c r="AD60" s="145"/>
      <c r="AE60" s="145" t="s">
        <v>68</v>
      </c>
      <c r="AF60" s="145"/>
      <c r="AG60" s="145"/>
      <c r="AH60" s="145"/>
      <c r="AI60" s="145"/>
      <c r="AJ60" s="145"/>
      <c r="AK60" s="145"/>
      <c r="AL60" s="145"/>
      <c r="AM60" s="145"/>
      <c r="AN60" s="162"/>
      <c r="AO60" s="160">
        <f>1190122+3771</f>
        <v>1193893</v>
      </c>
      <c r="AP60" s="160"/>
      <c r="AQ60" s="160"/>
      <c r="AR60" s="160"/>
      <c r="AS60" s="160"/>
      <c r="AT60" s="160"/>
      <c r="AU60" s="160"/>
      <c r="AV60" s="160"/>
      <c r="AW60" s="160">
        <v>0</v>
      </c>
      <c r="AX60" s="160"/>
      <c r="AY60" s="160"/>
      <c r="AZ60" s="160"/>
      <c r="BA60" s="160"/>
      <c r="BB60" s="160"/>
      <c r="BC60" s="160"/>
      <c r="BD60" s="160"/>
      <c r="BE60" s="160">
        <f t="shared" ref="BE60:BE64" si="0">AO60+AW60</f>
        <v>1193893</v>
      </c>
      <c r="BF60" s="160"/>
      <c r="BG60" s="160"/>
      <c r="BH60" s="160"/>
      <c r="BI60" s="160"/>
      <c r="BJ60" s="160"/>
      <c r="BK60" s="160"/>
      <c r="BL60" s="160"/>
    </row>
    <row r="61" spans="1:79" s="61" customFormat="1" ht="12.75" customHeight="1" x14ac:dyDescent="0.2">
      <c r="A61" s="204">
        <v>0</v>
      </c>
      <c r="B61" s="204"/>
      <c r="C61" s="204"/>
      <c r="D61" s="204"/>
      <c r="E61" s="204"/>
      <c r="F61" s="204"/>
      <c r="G61" s="162" t="s">
        <v>473</v>
      </c>
      <c r="H61" s="221"/>
      <c r="I61" s="221"/>
      <c r="J61" s="221"/>
      <c r="K61" s="221"/>
      <c r="L61" s="221"/>
      <c r="M61" s="221"/>
      <c r="N61" s="221"/>
      <c r="O61" s="221"/>
      <c r="P61" s="221"/>
      <c r="Q61" s="221"/>
      <c r="R61" s="221"/>
      <c r="S61" s="221"/>
      <c r="T61" s="221"/>
      <c r="U61" s="221"/>
      <c r="V61" s="221"/>
      <c r="W61" s="221"/>
      <c r="X61" s="221"/>
      <c r="Y61" s="222"/>
      <c r="Z61" s="145" t="s">
        <v>63</v>
      </c>
      <c r="AA61" s="145"/>
      <c r="AB61" s="145"/>
      <c r="AC61" s="145"/>
      <c r="AD61" s="145"/>
      <c r="AE61" s="145" t="s">
        <v>105</v>
      </c>
      <c r="AF61" s="145"/>
      <c r="AG61" s="145"/>
      <c r="AH61" s="145"/>
      <c r="AI61" s="145"/>
      <c r="AJ61" s="145"/>
      <c r="AK61" s="145"/>
      <c r="AL61" s="145"/>
      <c r="AM61" s="145"/>
      <c r="AN61" s="162"/>
      <c r="AO61" s="160">
        <v>5</v>
      </c>
      <c r="AP61" s="160"/>
      <c r="AQ61" s="160"/>
      <c r="AR61" s="160"/>
      <c r="AS61" s="160"/>
      <c r="AT61" s="160"/>
      <c r="AU61" s="160"/>
      <c r="AV61" s="160"/>
      <c r="AW61" s="160">
        <v>0</v>
      </c>
      <c r="AX61" s="160"/>
      <c r="AY61" s="160"/>
      <c r="AZ61" s="160"/>
      <c r="BA61" s="160"/>
      <c r="BB61" s="160"/>
      <c r="BC61" s="160"/>
      <c r="BD61" s="160"/>
      <c r="BE61" s="160">
        <f t="shared" si="0"/>
        <v>5</v>
      </c>
      <c r="BF61" s="160"/>
      <c r="BG61" s="160"/>
      <c r="BH61" s="160"/>
      <c r="BI61" s="160"/>
      <c r="BJ61" s="160"/>
      <c r="BK61" s="160"/>
      <c r="BL61" s="160"/>
    </row>
    <row r="62" spans="1:79" ht="25.5" customHeight="1" x14ac:dyDescent="0.2">
      <c r="A62" s="141"/>
      <c r="B62" s="141"/>
      <c r="C62" s="141"/>
      <c r="D62" s="141"/>
      <c r="E62" s="141"/>
      <c r="F62" s="141"/>
      <c r="G62" s="162" t="s">
        <v>106</v>
      </c>
      <c r="H62" s="221"/>
      <c r="I62" s="221"/>
      <c r="J62" s="221"/>
      <c r="K62" s="221"/>
      <c r="L62" s="221"/>
      <c r="M62" s="221"/>
      <c r="N62" s="221"/>
      <c r="O62" s="221"/>
      <c r="P62" s="221"/>
      <c r="Q62" s="221"/>
      <c r="R62" s="221"/>
      <c r="S62" s="221"/>
      <c r="T62" s="221"/>
      <c r="U62" s="221"/>
      <c r="V62" s="221"/>
      <c r="W62" s="221"/>
      <c r="X62" s="221"/>
      <c r="Y62" s="222"/>
      <c r="Z62" s="145" t="s">
        <v>63</v>
      </c>
      <c r="AA62" s="145"/>
      <c r="AB62" s="145"/>
      <c r="AC62" s="145"/>
      <c r="AD62" s="145"/>
      <c r="AE62" s="162" t="s">
        <v>148</v>
      </c>
      <c r="AF62" s="221"/>
      <c r="AG62" s="221"/>
      <c r="AH62" s="221"/>
      <c r="AI62" s="221"/>
      <c r="AJ62" s="221"/>
      <c r="AK62" s="221"/>
      <c r="AL62" s="221"/>
      <c r="AM62" s="221"/>
      <c r="AN62" s="222"/>
      <c r="AO62" s="160">
        <v>5</v>
      </c>
      <c r="AP62" s="160"/>
      <c r="AQ62" s="160"/>
      <c r="AR62" s="160"/>
      <c r="AS62" s="160"/>
      <c r="AT62" s="160"/>
      <c r="AU62" s="160"/>
      <c r="AV62" s="160"/>
      <c r="AW62" s="160">
        <v>0</v>
      </c>
      <c r="AX62" s="160"/>
      <c r="AY62" s="160"/>
      <c r="AZ62" s="160"/>
      <c r="BA62" s="160"/>
      <c r="BB62" s="160"/>
      <c r="BC62" s="160"/>
      <c r="BD62" s="160"/>
      <c r="BE62" s="160">
        <f t="shared" si="0"/>
        <v>5</v>
      </c>
      <c r="BF62" s="160"/>
      <c r="BG62" s="160"/>
      <c r="BH62" s="160"/>
      <c r="BI62" s="160"/>
      <c r="BJ62" s="160"/>
      <c r="BK62" s="160"/>
      <c r="BL62" s="160"/>
    </row>
    <row r="63" spans="1:79" s="61" customFormat="1" ht="25.5" customHeight="1" x14ac:dyDescent="0.2">
      <c r="A63" s="204"/>
      <c r="B63" s="204"/>
      <c r="C63" s="204"/>
      <c r="D63" s="204"/>
      <c r="E63" s="204"/>
      <c r="F63" s="204"/>
      <c r="G63" s="162" t="s">
        <v>98</v>
      </c>
      <c r="H63" s="221"/>
      <c r="I63" s="221"/>
      <c r="J63" s="221"/>
      <c r="K63" s="221"/>
      <c r="L63" s="221"/>
      <c r="M63" s="221"/>
      <c r="N63" s="221"/>
      <c r="O63" s="221"/>
      <c r="P63" s="221"/>
      <c r="Q63" s="221"/>
      <c r="R63" s="221"/>
      <c r="S63" s="221"/>
      <c r="T63" s="221"/>
      <c r="U63" s="221"/>
      <c r="V63" s="221"/>
      <c r="W63" s="221"/>
      <c r="X63" s="221"/>
      <c r="Y63" s="222"/>
      <c r="Z63" s="145" t="s">
        <v>63</v>
      </c>
      <c r="AA63" s="145"/>
      <c r="AB63" s="145"/>
      <c r="AC63" s="145"/>
      <c r="AD63" s="145"/>
      <c r="AE63" s="145" t="s">
        <v>105</v>
      </c>
      <c r="AF63" s="145"/>
      <c r="AG63" s="145"/>
      <c r="AH63" s="145"/>
      <c r="AI63" s="145"/>
      <c r="AJ63" s="145"/>
      <c r="AK63" s="145"/>
      <c r="AL63" s="145"/>
      <c r="AM63" s="145"/>
      <c r="AN63" s="162"/>
      <c r="AO63" s="160">
        <v>5</v>
      </c>
      <c r="AP63" s="160"/>
      <c r="AQ63" s="160"/>
      <c r="AR63" s="160"/>
      <c r="AS63" s="160"/>
      <c r="AT63" s="160"/>
      <c r="AU63" s="160"/>
      <c r="AV63" s="160"/>
      <c r="AW63" s="160">
        <v>0</v>
      </c>
      <c r="AX63" s="160"/>
      <c r="AY63" s="160"/>
      <c r="AZ63" s="160"/>
      <c r="BA63" s="160"/>
      <c r="BB63" s="160"/>
      <c r="BC63" s="160"/>
      <c r="BD63" s="160"/>
      <c r="BE63" s="160">
        <f t="shared" si="0"/>
        <v>5</v>
      </c>
      <c r="BF63" s="160"/>
      <c r="BG63" s="160"/>
      <c r="BH63" s="160"/>
      <c r="BI63" s="160"/>
      <c r="BJ63" s="160"/>
      <c r="BK63" s="160"/>
      <c r="BL63" s="160"/>
    </row>
    <row r="64" spans="1:79" ht="25.5" customHeight="1" x14ac:dyDescent="0.2">
      <c r="A64" s="141"/>
      <c r="B64" s="141"/>
      <c r="C64" s="141"/>
      <c r="D64" s="141"/>
      <c r="E64" s="141"/>
      <c r="F64" s="141"/>
      <c r="G64" s="162" t="s">
        <v>149</v>
      </c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2"/>
      <c r="Z64" s="145" t="s">
        <v>63</v>
      </c>
      <c r="AA64" s="145"/>
      <c r="AB64" s="145"/>
      <c r="AC64" s="145"/>
      <c r="AD64" s="145"/>
      <c r="AE64" s="162" t="s">
        <v>148</v>
      </c>
      <c r="AF64" s="221"/>
      <c r="AG64" s="221"/>
      <c r="AH64" s="221"/>
      <c r="AI64" s="221"/>
      <c r="AJ64" s="221"/>
      <c r="AK64" s="221"/>
      <c r="AL64" s="221"/>
      <c r="AM64" s="221"/>
      <c r="AN64" s="222"/>
      <c r="AO64" s="160">
        <v>5</v>
      </c>
      <c r="AP64" s="160"/>
      <c r="AQ64" s="160"/>
      <c r="AR64" s="160"/>
      <c r="AS64" s="160"/>
      <c r="AT64" s="160"/>
      <c r="AU64" s="160"/>
      <c r="AV64" s="160"/>
      <c r="AW64" s="160">
        <v>0</v>
      </c>
      <c r="AX64" s="160"/>
      <c r="AY64" s="160"/>
      <c r="AZ64" s="160"/>
      <c r="BA64" s="160"/>
      <c r="BB64" s="160"/>
      <c r="BC64" s="160"/>
      <c r="BD64" s="160"/>
      <c r="BE64" s="160">
        <f t="shared" si="0"/>
        <v>5</v>
      </c>
      <c r="BF64" s="160"/>
      <c r="BG64" s="160"/>
      <c r="BH64" s="160"/>
      <c r="BI64" s="160"/>
      <c r="BJ64" s="160"/>
      <c r="BK64" s="160"/>
      <c r="BL64" s="160"/>
    </row>
    <row r="65" spans="1:64" s="61" customFormat="1" ht="12.75" customHeight="1" x14ac:dyDescent="0.2">
      <c r="A65" s="204">
        <v>2</v>
      </c>
      <c r="B65" s="204"/>
      <c r="C65" s="204"/>
      <c r="D65" s="204"/>
      <c r="E65" s="204"/>
      <c r="F65" s="204"/>
      <c r="G65" s="209" t="s">
        <v>69</v>
      </c>
      <c r="H65" s="223"/>
      <c r="I65" s="223"/>
      <c r="J65" s="223"/>
      <c r="K65" s="223"/>
      <c r="L65" s="223"/>
      <c r="M65" s="223"/>
      <c r="N65" s="223"/>
      <c r="O65" s="223"/>
      <c r="P65" s="223"/>
      <c r="Q65" s="223"/>
      <c r="R65" s="223"/>
      <c r="S65" s="223"/>
      <c r="T65" s="223"/>
      <c r="U65" s="223"/>
      <c r="V65" s="223"/>
      <c r="W65" s="223"/>
      <c r="X65" s="223"/>
      <c r="Y65" s="224"/>
      <c r="Z65" s="212"/>
      <c r="AA65" s="212"/>
      <c r="AB65" s="212"/>
      <c r="AC65" s="212"/>
      <c r="AD65" s="212"/>
      <c r="AE65" s="209"/>
      <c r="AF65" s="223"/>
      <c r="AG65" s="223"/>
      <c r="AH65" s="223"/>
      <c r="AI65" s="223"/>
      <c r="AJ65" s="223"/>
      <c r="AK65" s="223"/>
      <c r="AL65" s="223"/>
      <c r="AM65" s="223"/>
      <c r="AN65" s="224"/>
      <c r="AO65" s="161"/>
      <c r="AP65" s="161"/>
      <c r="AQ65" s="161"/>
      <c r="AR65" s="161"/>
      <c r="AS65" s="161"/>
      <c r="AT65" s="161"/>
      <c r="AU65" s="161"/>
      <c r="AV65" s="161"/>
      <c r="AW65" s="161"/>
      <c r="AX65" s="161"/>
      <c r="AY65" s="161"/>
      <c r="AZ65" s="161"/>
      <c r="BA65" s="161"/>
      <c r="BB65" s="161"/>
      <c r="BC65" s="161"/>
      <c r="BD65" s="161"/>
      <c r="BE65" s="161"/>
      <c r="BF65" s="161"/>
      <c r="BG65" s="161"/>
      <c r="BH65" s="161"/>
      <c r="BI65" s="161"/>
      <c r="BJ65" s="161"/>
      <c r="BK65" s="161"/>
      <c r="BL65" s="161"/>
    </row>
    <row r="66" spans="1:64" ht="12.75" customHeight="1" x14ac:dyDescent="0.2">
      <c r="A66" s="141"/>
      <c r="B66" s="141"/>
      <c r="C66" s="141"/>
      <c r="D66" s="141"/>
      <c r="E66" s="141"/>
      <c r="F66" s="141"/>
      <c r="G66" s="162" t="s">
        <v>207</v>
      </c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2"/>
      <c r="Z66" s="145" t="s">
        <v>63</v>
      </c>
      <c r="AA66" s="145"/>
      <c r="AB66" s="145"/>
      <c r="AC66" s="145"/>
      <c r="AD66" s="145"/>
      <c r="AE66" s="162" t="s">
        <v>102</v>
      </c>
      <c r="AF66" s="221"/>
      <c r="AG66" s="221"/>
      <c r="AH66" s="221"/>
      <c r="AI66" s="221"/>
      <c r="AJ66" s="221"/>
      <c r="AK66" s="221"/>
      <c r="AL66" s="221"/>
      <c r="AM66" s="221"/>
      <c r="AN66" s="222"/>
      <c r="AO66" s="160">
        <v>36</v>
      </c>
      <c r="AP66" s="160"/>
      <c r="AQ66" s="160"/>
      <c r="AR66" s="160"/>
      <c r="AS66" s="160"/>
      <c r="AT66" s="160"/>
      <c r="AU66" s="160"/>
      <c r="AV66" s="160"/>
      <c r="AW66" s="160">
        <v>0</v>
      </c>
      <c r="AX66" s="160"/>
      <c r="AY66" s="160"/>
      <c r="AZ66" s="160"/>
      <c r="BA66" s="160"/>
      <c r="BB66" s="160"/>
      <c r="BC66" s="160"/>
      <c r="BD66" s="160"/>
      <c r="BE66" s="160">
        <f t="shared" ref="BE66:BE67" si="1">AO66+AW66</f>
        <v>36</v>
      </c>
      <c r="BF66" s="160"/>
      <c r="BG66" s="160"/>
      <c r="BH66" s="160"/>
      <c r="BI66" s="160"/>
      <c r="BJ66" s="160"/>
      <c r="BK66" s="160"/>
      <c r="BL66" s="160"/>
    </row>
    <row r="67" spans="1:64" ht="25.5" customHeight="1" x14ac:dyDescent="0.2">
      <c r="A67" s="141"/>
      <c r="B67" s="141"/>
      <c r="C67" s="141"/>
      <c r="D67" s="141"/>
      <c r="E67" s="141"/>
      <c r="F67" s="141"/>
      <c r="G67" s="162" t="s">
        <v>208</v>
      </c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2"/>
      <c r="Z67" s="145" t="s">
        <v>109</v>
      </c>
      <c r="AA67" s="145"/>
      <c r="AB67" s="145"/>
      <c r="AC67" s="145"/>
      <c r="AD67" s="145"/>
      <c r="AE67" s="162" t="s">
        <v>191</v>
      </c>
      <c r="AF67" s="221"/>
      <c r="AG67" s="221"/>
      <c r="AH67" s="221"/>
      <c r="AI67" s="221"/>
      <c r="AJ67" s="221"/>
      <c r="AK67" s="221"/>
      <c r="AL67" s="221"/>
      <c r="AM67" s="221"/>
      <c r="AN67" s="222"/>
      <c r="AO67" s="160">
        <v>450</v>
      </c>
      <c r="AP67" s="160"/>
      <c r="AQ67" s="160"/>
      <c r="AR67" s="160"/>
      <c r="AS67" s="160"/>
      <c r="AT67" s="160"/>
      <c r="AU67" s="160"/>
      <c r="AV67" s="160"/>
      <c r="AW67" s="160">
        <v>0</v>
      </c>
      <c r="AX67" s="160"/>
      <c r="AY67" s="160"/>
      <c r="AZ67" s="160"/>
      <c r="BA67" s="160"/>
      <c r="BB67" s="160"/>
      <c r="BC67" s="160"/>
      <c r="BD67" s="160"/>
      <c r="BE67" s="160">
        <f t="shared" si="1"/>
        <v>450</v>
      </c>
      <c r="BF67" s="160"/>
      <c r="BG67" s="160"/>
      <c r="BH67" s="160"/>
      <c r="BI67" s="160"/>
      <c r="BJ67" s="160"/>
      <c r="BK67" s="160"/>
      <c r="BL67" s="160"/>
    </row>
    <row r="68" spans="1:64" s="61" customFormat="1" ht="12.75" customHeight="1" x14ac:dyDescent="0.2">
      <c r="A68" s="204">
        <v>3</v>
      </c>
      <c r="B68" s="204"/>
      <c r="C68" s="204"/>
      <c r="D68" s="204"/>
      <c r="E68" s="204"/>
      <c r="F68" s="204"/>
      <c r="G68" s="209" t="s">
        <v>74</v>
      </c>
      <c r="H68" s="223"/>
      <c r="I68" s="223"/>
      <c r="J68" s="223"/>
      <c r="K68" s="223"/>
      <c r="L68" s="223"/>
      <c r="M68" s="223"/>
      <c r="N68" s="223"/>
      <c r="O68" s="223"/>
      <c r="P68" s="223"/>
      <c r="Q68" s="223"/>
      <c r="R68" s="223"/>
      <c r="S68" s="223"/>
      <c r="T68" s="223"/>
      <c r="U68" s="223"/>
      <c r="V68" s="223"/>
      <c r="W68" s="223"/>
      <c r="X68" s="223"/>
      <c r="Y68" s="224"/>
      <c r="Z68" s="212"/>
      <c r="AA68" s="212"/>
      <c r="AB68" s="212"/>
      <c r="AC68" s="212"/>
      <c r="AD68" s="212"/>
      <c r="AE68" s="209"/>
      <c r="AF68" s="223"/>
      <c r="AG68" s="223"/>
      <c r="AH68" s="223"/>
      <c r="AI68" s="223"/>
      <c r="AJ68" s="223"/>
      <c r="AK68" s="223"/>
      <c r="AL68" s="223"/>
      <c r="AM68" s="223"/>
      <c r="AN68" s="224"/>
      <c r="AO68" s="161"/>
      <c r="AP68" s="161"/>
      <c r="AQ68" s="161"/>
      <c r="AR68" s="161"/>
      <c r="AS68" s="161"/>
      <c r="AT68" s="161"/>
      <c r="AU68" s="161"/>
      <c r="AV68" s="161"/>
      <c r="AW68" s="161"/>
      <c r="AX68" s="161"/>
      <c r="AY68" s="161"/>
      <c r="AZ68" s="161"/>
      <c r="BA68" s="161"/>
      <c r="BB68" s="161"/>
      <c r="BC68" s="161"/>
      <c r="BD68" s="161"/>
      <c r="BE68" s="161"/>
      <c r="BF68" s="161"/>
      <c r="BG68" s="161"/>
      <c r="BH68" s="161"/>
      <c r="BI68" s="161"/>
      <c r="BJ68" s="161"/>
      <c r="BK68" s="161"/>
      <c r="BL68" s="161"/>
    </row>
    <row r="69" spans="1:64" ht="12.75" customHeight="1" x14ac:dyDescent="0.2">
      <c r="A69" s="141"/>
      <c r="B69" s="141"/>
      <c r="C69" s="141"/>
      <c r="D69" s="141"/>
      <c r="E69" s="141"/>
      <c r="F69" s="141"/>
      <c r="G69" s="162" t="s">
        <v>209</v>
      </c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2"/>
      <c r="Z69" s="145" t="s">
        <v>67</v>
      </c>
      <c r="AA69" s="145"/>
      <c r="AB69" s="145"/>
      <c r="AC69" s="145"/>
      <c r="AD69" s="145"/>
      <c r="AE69" s="162" t="s">
        <v>76</v>
      </c>
      <c r="AF69" s="221"/>
      <c r="AG69" s="221"/>
      <c r="AH69" s="221"/>
      <c r="AI69" s="221"/>
      <c r="AJ69" s="221"/>
      <c r="AK69" s="221"/>
      <c r="AL69" s="221"/>
      <c r="AM69" s="221"/>
      <c r="AN69" s="222"/>
      <c r="AO69" s="160">
        <f>SUM(AO60/AO61)</f>
        <v>238778.6</v>
      </c>
      <c r="AP69" s="160"/>
      <c r="AQ69" s="160"/>
      <c r="AR69" s="160"/>
      <c r="AS69" s="160"/>
      <c r="AT69" s="160"/>
      <c r="AU69" s="160"/>
      <c r="AV69" s="160"/>
      <c r="AW69" s="160">
        <v>0</v>
      </c>
      <c r="AX69" s="160"/>
      <c r="AY69" s="160"/>
      <c r="AZ69" s="160"/>
      <c r="BA69" s="160"/>
      <c r="BB69" s="160"/>
      <c r="BC69" s="160"/>
      <c r="BD69" s="160"/>
      <c r="BE69" s="160">
        <f t="shared" ref="BE69:BE70" si="2">AO69+AW69</f>
        <v>238778.6</v>
      </c>
      <c r="BF69" s="160"/>
      <c r="BG69" s="160"/>
      <c r="BH69" s="160"/>
      <c r="BI69" s="160"/>
      <c r="BJ69" s="160"/>
      <c r="BK69" s="160"/>
      <c r="BL69" s="160"/>
    </row>
    <row r="70" spans="1:64" ht="25.5" customHeight="1" x14ac:dyDescent="0.2">
      <c r="A70" s="141"/>
      <c r="B70" s="141"/>
      <c r="C70" s="141"/>
      <c r="D70" s="141"/>
      <c r="E70" s="141"/>
      <c r="F70" s="141"/>
      <c r="G70" s="162" t="s">
        <v>210</v>
      </c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2"/>
      <c r="Z70" s="145" t="s">
        <v>63</v>
      </c>
      <c r="AA70" s="145"/>
      <c r="AB70" s="145"/>
      <c r="AC70" s="145"/>
      <c r="AD70" s="145"/>
      <c r="AE70" s="162" t="s">
        <v>76</v>
      </c>
      <c r="AF70" s="221"/>
      <c r="AG70" s="221"/>
      <c r="AH70" s="221"/>
      <c r="AI70" s="221"/>
      <c r="AJ70" s="221"/>
      <c r="AK70" s="221"/>
      <c r="AL70" s="221"/>
      <c r="AM70" s="221"/>
      <c r="AN70" s="222"/>
      <c r="AO70" s="160">
        <v>90</v>
      </c>
      <c r="AP70" s="160"/>
      <c r="AQ70" s="160"/>
      <c r="AR70" s="160"/>
      <c r="AS70" s="160"/>
      <c r="AT70" s="160"/>
      <c r="AU70" s="160"/>
      <c r="AV70" s="160"/>
      <c r="AW70" s="160">
        <v>0</v>
      </c>
      <c r="AX70" s="160"/>
      <c r="AY70" s="160"/>
      <c r="AZ70" s="160"/>
      <c r="BA70" s="160"/>
      <c r="BB70" s="160"/>
      <c r="BC70" s="160"/>
      <c r="BD70" s="160"/>
      <c r="BE70" s="160">
        <f t="shared" si="2"/>
        <v>90</v>
      </c>
      <c r="BF70" s="160"/>
      <c r="BG70" s="160"/>
      <c r="BH70" s="160"/>
      <c r="BI70" s="160"/>
      <c r="BJ70" s="160"/>
      <c r="BK70" s="160"/>
      <c r="BL70" s="160"/>
    </row>
    <row r="71" spans="1:64" s="61" customFormat="1" ht="12.75" customHeight="1" x14ac:dyDescent="0.2">
      <c r="A71" s="204">
        <v>4</v>
      </c>
      <c r="B71" s="204"/>
      <c r="C71" s="204"/>
      <c r="D71" s="204"/>
      <c r="E71" s="204"/>
      <c r="F71" s="204"/>
      <c r="G71" s="209" t="s">
        <v>79</v>
      </c>
      <c r="H71" s="223"/>
      <c r="I71" s="223"/>
      <c r="J71" s="223"/>
      <c r="K71" s="223"/>
      <c r="L71" s="223"/>
      <c r="M71" s="223"/>
      <c r="N71" s="223"/>
      <c r="O71" s="223"/>
      <c r="P71" s="223"/>
      <c r="Q71" s="223"/>
      <c r="R71" s="223"/>
      <c r="S71" s="223"/>
      <c r="T71" s="223"/>
      <c r="U71" s="223"/>
      <c r="V71" s="223"/>
      <c r="W71" s="223"/>
      <c r="X71" s="223"/>
      <c r="Y71" s="224"/>
      <c r="Z71" s="212"/>
      <c r="AA71" s="212"/>
      <c r="AB71" s="212"/>
      <c r="AC71" s="212"/>
      <c r="AD71" s="212"/>
      <c r="AE71" s="209"/>
      <c r="AF71" s="223"/>
      <c r="AG71" s="223"/>
      <c r="AH71" s="223"/>
      <c r="AI71" s="223"/>
      <c r="AJ71" s="223"/>
      <c r="AK71" s="223"/>
      <c r="AL71" s="223"/>
      <c r="AM71" s="223"/>
      <c r="AN71" s="224"/>
      <c r="AO71" s="161"/>
      <c r="AP71" s="161"/>
      <c r="AQ71" s="161"/>
      <c r="AR71" s="161"/>
      <c r="AS71" s="161"/>
      <c r="AT71" s="161"/>
      <c r="AU71" s="161"/>
      <c r="AV71" s="161"/>
      <c r="AW71" s="161"/>
      <c r="AX71" s="161"/>
      <c r="AY71" s="161"/>
      <c r="AZ71" s="161"/>
      <c r="BA71" s="161"/>
      <c r="BB71" s="161"/>
      <c r="BC71" s="161"/>
      <c r="BD71" s="161"/>
      <c r="BE71" s="161"/>
      <c r="BF71" s="161"/>
      <c r="BG71" s="161"/>
      <c r="BH71" s="161"/>
      <c r="BI71" s="161"/>
      <c r="BJ71" s="161"/>
      <c r="BK71" s="161"/>
      <c r="BL71" s="161"/>
    </row>
    <row r="72" spans="1:64" ht="25.5" customHeight="1" x14ac:dyDescent="0.2">
      <c r="A72" s="141"/>
      <c r="B72" s="141"/>
      <c r="C72" s="141"/>
      <c r="D72" s="141"/>
      <c r="E72" s="141"/>
      <c r="F72" s="141"/>
      <c r="G72" s="162" t="s">
        <v>211</v>
      </c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2"/>
      <c r="Z72" s="145" t="s">
        <v>81</v>
      </c>
      <c r="AA72" s="145"/>
      <c r="AB72" s="145"/>
      <c r="AC72" s="145"/>
      <c r="AD72" s="145"/>
      <c r="AE72" s="162" t="s">
        <v>76</v>
      </c>
      <c r="AF72" s="221"/>
      <c r="AG72" s="221"/>
      <c r="AH72" s="221"/>
      <c r="AI72" s="221"/>
      <c r="AJ72" s="221"/>
      <c r="AK72" s="221"/>
      <c r="AL72" s="221"/>
      <c r="AM72" s="221"/>
      <c r="AN72" s="222"/>
      <c r="AO72" s="160">
        <v>86</v>
      </c>
      <c r="AP72" s="160"/>
      <c r="AQ72" s="160"/>
      <c r="AR72" s="160"/>
      <c r="AS72" s="160"/>
      <c r="AT72" s="160"/>
      <c r="AU72" s="160"/>
      <c r="AV72" s="160"/>
      <c r="AW72" s="160">
        <v>0</v>
      </c>
      <c r="AX72" s="160"/>
      <c r="AY72" s="160"/>
      <c r="AZ72" s="160"/>
      <c r="BA72" s="160"/>
      <c r="BB72" s="160"/>
      <c r="BC72" s="160"/>
      <c r="BD72" s="160"/>
      <c r="BE72" s="160">
        <f t="shared" ref="BE72" si="3">AO72+AW72</f>
        <v>86</v>
      </c>
      <c r="BF72" s="160"/>
      <c r="BG72" s="160"/>
      <c r="BH72" s="160"/>
      <c r="BI72" s="160"/>
      <c r="BJ72" s="160"/>
      <c r="BK72" s="160"/>
      <c r="BL72" s="160"/>
    </row>
    <row r="73" spans="1:64" x14ac:dyDescent="0.2">
      <c r="AO73" s="71"/>
      <c r="AP73" s="71"/>
      <c r="AQ73" s="71"/>
      <c r="AR73" s="71"/>
      <c r="AS73" s="71"/>
      <c r="AT73" s="71"/>
      <c r="AU73" s="71"/>
      <c r="AV73" s="71"/>
      <c r="AW73" s="71"/>
      <c r="AX73" s="71"/>
      <c r="AY73" s="71"/>
      <c r="AZ73" s="71"/>
      <c r="BA73" s="71"/>
      <c r="BB73" s="71"/>
      <c r="BC73" s="71"/>
      <c r="BD73" s="71"/>
      <c r="BE73" s="71"/>
      <c r="BF73" s="71"/>
      <c r="BG73" s="71"/>
      <c r="BH73" s="71"/>
      <c r="BI73" s="71"/>
      <c r="BJ73" s="71"/>
      <c r="BK73" s="71"/>
      <c r="BL73" s="71"/>
    </row>
    <row r="75" spans="1:64" ht="16.5" customHeight="1" x14ac:dyDescent="0.2">
      <c r="A75" s="225" t="s">
        <v>86</v>
      </c>
      <c r="B75" s="226"/>
      <c r="C75" s="226"/>
      <c r="D75" s="226"/>
      <c r="E75" s="226"/>
      <c r="F75" s="226"/>
      <c r="G75" s="226"/>
      <c r="H75" s="226"/>
      <c r="I75" s="226"/>
      <c r="J75" s="226"/>
      <c r="K75" s="226"/>
      <c r="L75" s="226"/>
      <c r="M75" s="226"/>
      <c r="N75" s="226"/>
      <c r="O75" s="226"/>
      <c r="P75" s="226"/>
      <c r="Q75" s="226"/>
      <c r="R75" s="226"/>
      <c r="S75" s="226"/>
      <c r="T75" s="226"/>
      <c r="U75" s="226"/>
      <c r="V75" s="226"/>
      <c r="W75" s="227"/>
      <c r="X75" s="227"/>
      <c r="Y75" s="227"/>
      <c r="Z75" s="227"/>
      <c r="AA75" s="227"/>
      <c r="AB75" s="227"/>
      <c r="AC75" s="227"/>
      <c r="AD75" s="227"/>
      <c r="AE75" s="227"/>
      <c r="AF75" s="227"/>
      <c r="AG75" s="227"/>
      <c r="AH75" s="227"/>
      <c r="AI75" s="227"/>
      <c r="AJ75" s="227"/>
      <c r="AK75" s="227"/>
      <c r="AL75" s="227"/>
      <c r="AM75" s="227"/>
      <c r="AN75" s="64"/>
      <c r="AO75" s="164" t="s">
        <v>299</v>
      </c>
      <c r="AP75" s="165"/>
      <c r="AQ75" s="165"/>
      <c r="AR75" s="165"/>
      <c r="AS75" s="165"/>
      <c r="AT75" s="165"/>
      <c r="AU75" s="165"/>
      <c r="AV75" s="165"/>
      <c r="AW75" s="165"/>
      <c r="AX75" s="165"/>
      <c r="AY75" s="165"/>
      <c r="AZ75" s="165"/>
      <c r="BA75" s="165"/>
      <c r="BB75" s="165"/>
      <c r="BC75" s="165"/>
      <c r="BD75" s="165"/>
      <c r="BE75" s="165"/>
      <c r="BF75" s="165"/>
      <c r="BG75" s="165"/>
    </row>
    <row r="76" spans="1:64" x14ac:dyDescent="0.2">
      <c r="W76" s="228" t="s">
        <v>5</v>
      </c>
      <c r="X76" s="228"/>
      <c r="Y76" s="228"/>
      <c r="Z76" s="228"/>
      <c r="AA76" s="228"/>
      <c r="AB76" s="228"/>
      <c r="AC76" s="228"/>
      <c r="AD76" s="228"/>
      <c r="AE76" s="228"/>
      <c r="AF76" s="228"/>
      <c r="AG76" s="228"/>
      <c r="AH76" s="228"/>
      <c r="AI76" s="228"/>
      <c r="AJ76" s="228"/>
      <c r="AK76" s="228"/>
      <c r="AL76" s="228"/>
      <c r="AM76" s="228"/>
      <c r="AO76" s="228" t="s">
        <v>46</v>
      </c>
      <c r="AP76" s="228"/>
      <c r="AQ76" s="228"/>
      <c r="AR76" s="228"/>
      <c r="AS76" s="228"/>
      <c r="AT76" s="228"/>
      <c r="AU76" s="228"/>
      <c r="AV76" s="228"/>
      <c r="AW76" s="228"/>
      <c r="AX76" s="228"/>
      <c r="AY76" s="228"/>
      <c r="AZ76" s="228"/>
      <c r="BA76" s="228"/>
      <c r="BB76" s="228"/>
      <c r="BC76" s="228"/>
      <c r="BD76" s="228"/>
      <c r="BE76" s="228"/>
      <c r="BF76" s="228"/>
      <c r="BG76" s="228"/>
    </row>
    <row r="77" spans="1:64" ht="15.75" customHeight="1" x14ac:dyDescent="0.2">
      <c r="A77" s="229" t="s">
        <v>3</v>
      </c>
      <c r="B77" s="229"/>
      <c r="C77" s="229"/>
      <c r="D77" s="229"/>
      <c r="E77" s="229"/>
      <c r="F77" s="229"/>
    </row>
    <row r="78" spans="1:64" ht="13.15" customHeight="1" x14ac:dyDescent="0.2">
      <c r="A78" s="172" t="s">
        <v>85</v>
      </c>
      <c r="B78" s="165"/>
      <c r="C78" s="165"/>
      <c r="D78" s="165"/>
      <c r="E78" s="165"/>
      <c r="F78" s="165"/>
      <c r="G78" s="165"/>
      <c r="H78" s="165"/>
      <c r="I78" s="165"/>
      <c r="J78" s="165"/>
      <c r="K78" s="165"/>
      <c r="L78" s="165"/>
      <c r="M78" s="165"/>
      <c r="N78" s="165"/>
      <c r="O78" s="165"/>
      <c r="P78" s="165"/>
      <c r="Q78" s="165"/>
      <c r="R78" s="165"/>
      <c r="S78" s="165"/>
      <c r="T78" s="165"/>
      <c r="U78" s="165"/>
      <c r="V78" s="165"/>
      <c r="W78" s="165"/>
      <c r="X78" s="165"/>
      <c r="Y78" s="165"/>
      <c r="Z78" s="165"/>
      <c r="AA78" s="165"/>
      <c r="AB78" s="165"/>
      <c r="AC78" s="165"/>
      <c r="AD78" s="165"/>
      <c r="AE78" s="165"/>
      <c r="AF78" s="165"/>
      <c r="AG78" s="165"/>
      <c r="AH78" s="165"/>
      <c r="AI78" s="165"/>
      <c r="AJ78" s="165"/>
      <c r="AK78" s="165"/>
      <c r="AL78" s="165"/>
      <c r="AM78" s="165"/>
      <c r="AN78" s="165"/>
      <c r="AO78" s="165"/>
      <c r="AP78" s="165"/>
      <c r="AQ78" s="165"/>
      <c r="AR78" s="165"/>
      <c r="AS78" s="165"/>
    </row>
    <row r="79" spans="1:64" x14ac:dyDescent="0.2">
      <c r="A79" s="232" t="s">
        <v>42</v>
      </c>
      <c r="B79" s="232"/>
      <c r="C79" s="232"/>
      <c r="D79" s="232"/>
      <c r="E79" s="232"/>
      <c r="F79" s="232"/>
      <c r="G79" s="232"/>
      <c r="H79" s="232"/>
      <c r="I79" s="232"/>
      <c r="J79" s="232"/>
      <c r="K79" s="232"/>
      <c r="L79" s="232"/>
      <c r="M79" s="232"/>
      <c r="N79" s="232"/>
      <c r="O79" s="232"/>
      <c r="P79" s="232"/>
      <c r="Q79" s="232"/>
      <c r="R79" s="232"/>
      <c r="S79" s="232"/>
      <c r="T79" s="232"/>
      <c r="U79" s="232"/>
      <c r="V79" s="232"/>
      <c r="W79" s="232"/>
      <c r="X79" s="232"/>
      <c r="Y79" s="232"/>
      <c r="Z79" s="232"/>
      <c r="AA79" s="232"/>
      <c r="AB79" s="232"/>
      <c r="AC79" s="232"/>
      <c r="AD79" s="232"/>
      <c r="AE79" s="232"/>
      <c r="AF79" s="232"/>
      <c r="AG79" s="232"/>
      <c r="AH79" s="232"/>
      <c r="AI79" s="232"/>
      <c r="AJ79" s="232"/>
      <c r="AK79" s="232"/>
      <c r="AL79" s="232"/>
      <c r="AM79" s="232"/>
      <c r="AN79" s="232"/>
      <c r="AO79" s="232"/>
      <c r="AP79" s="232"/>
      <c r="AQ79" s="232"/>
      <c r="AR79" s="232"/>
      <c r="AS79" s="232"/>
    </row>
    <row r="80" spans="1:64" ht="10.5" customHeight="1" x14ac:dyDescent="0.2">
      <c r="A80" s="38"/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</row>
    <row r="81" spans="1:59" ht="15.75" customHeight="1" x14ac:dyDescent="0.2">
      <c r="A81" s="225" t="s">
        <v>87</v>
      </c>
      <c r="B81" s="226"/>
      <c r="C81" s="226"/>
      <c r="D81" s="226"/>
      <c r="E81" s="226"/>
      <c r="F81" s="226"/>
      <c r="G81" s="226"/>
      <c r="H81" s="226"/>
      <c r="I81" s="226"/>
      <c r="J81" s="226"/>
      <c r="K81" s="226"/>
      <c r="L81" s="226"/>
      <c r="M81" s="226"/>
      <c r="N81" s="226"/>
      <c r="O81" s="226"/>
      <c r="P81" s="226"/>
      <c r="Q81" s="226"/>
      <c r="R81" s="226"/>
      <c r="S81" s="226"/>
      <c r="T81" s="226"/>
      <c r="U81" s="226"/>
      <c r="V81" s="226"/>
      <c r="W81" s="65"/>
      <c r="X81" s="65"/>
      <c r="Y81" s="65"/>
      <c r="Z81" s="65"/>
      <c r="AA81" s="65"/>
      <c r="AB81" s="65"/>
      <c r="AC81" s="65"/>
      <c r="AD81" s="65"/>
      <c r="AE81" s="65"/>
      <c r="AF81" s="65"/>
      <c r="AG81" s="65"/>
      <c r="AH81" s="65"/>
      <c r="AI81" s="65"/>
      <c r="AJ81" s="65"/>
      <c r="AK81" s="65"/>
      <c r="AL81" s="65"/>
      <c r="AM81" s="65"/>
      <c r="AN81" s="64"/>
      <c r="AO81" s="66"/>
      <c r="AP81" s="67"/>
      <c r="AQ81" s="67"/>
      <c r="AR81" s="67"/>
      <c r="AS81" s="67"/>
      <c r="AT81" s="67"/>
      <c r="AU81" s="67"/>
      <c r="AV81" s="67"/>
      <c r="AW81" s="67"/>
      <c r="AX81" s="67"/>
      <c r="AY81" s="67"/>
      <c r="AZ81" s="67"/>
      <c r="BA81" s="67"/>
      <c r="BB81" s="67"/>
      <c r="BC81" s="67"/>
      <c r="BD81" s="67"/>
      <c r="BE81" s="67"/>
      <c r="BF81" s="67"/>
      <c r="BG81" s="67"/>
    </row>
    <row r="82" spans="1:59" ht="15.75" customHeight="1" x14ac:dyDescent="0.2">
      <c r="A82" s="225" t="s">
        <v>291</v>
      </c>
      <c r="B82" s="225"/>
      <c r="C82" s="225"/>
      <c r="D82" s="225"/>
      <c r="E82" s="225"/>
      <c r="F82" s="225"/>
      <c r="G82" s="225"/>
      <c r="H82" s="225"/>
      <c r="I82" s="225"/>
      <c r="J82" s="225"/>
      <c r="K82" s="225"/>
      <c r="L82" s="225"/>
      <c r="M82" s="225"/>
      <c r="N82" s="225"/>
      <c r="O82" s="225"/>
      <c r="P82" s="225"/>
      <c r="Q82" s="225"/>
      <c r="R82" s="225"/>
      <c r="S82" s="225"/>
      <c r="T82" s="225"/>
      <c r="U82" s="225"/>
      <c r="V82" s="225"/>
      <c r="W82" s="227"/>
      <c r="X82" s="227"/>
      <c r="Y82" s="227"/>
      <c r="Z82" s="227"/>
      <c r="AA82" s="227"/>
      <c r="AB82" s="227"/>
      <c r="AC82" s="227"/>
      <c r="AD82" s="227"/>
      <c r="AE82" s="227"/>
      <c r="AF82" s="227"/>
      <c r="AG82" s="227"/>
      <c r="AH82" s="227"/>
      <c r="AI82" s="227"/>
      <c r="AJ82" s="227"/>
      <c r="AK82" s="227"/>
      <c r="AL82" s="227"/>
      <c r="AM82" s="227"/>
      <c r="AN82" s="64"/>
      <c r="AO82" s="164" t="s">
        <v>300</v>
      </c>
      <c r="AP82" s="165"/>
      <c r="AQ82" s="165"/>
      <c r="AR82" s="165"/>
      <c r="AS82" s="165"/>
      <c r="AT82" s="165"/>
      <c r="AU82" s="165"/>
      <c r="AV82" s="165"/>
      <c r="AW82" s="165"/>
      <c r="AX82" s="165"/>
      <c r="AY82" s="165"/>
      <c r="AZ82" s="165"/>
      <c r="BA82" s="165"/>
      <c r="BB82" s="165"/>
      <c r="BC82" s="165"/>
      <c r="BD82" s="165"/>
      <c r="BE82" s="165"/>
      <c r="BF82" s="165"/>
      <c r="BG82" s="165"/>
    </row>
    <row r="83" spans="1:59" x14ac:dyDescent="0.2">
      <c r="W83" s="228" t="s">
        <v>5</v>
      </c>
      <c r="X83" s="228"/>
      <c r="Y83" s="228"/>
      <c r="Z83" s="228"/>
      <c r="AA83" s="228"/>
      <c r="AB83" s="228"/>
      <c r="AC83" s="228"/>
      <c r="AD83" s="228"/>
      <c r="AE83" s="228"/>
      <c r="AF83" s="228"/>
      <c r="AG83" s="228"/>
      <c r="AH83" s="228"/>
      <c r="AI83" s="228"/>
      <c r="AJ83" s="228"/>
      <c r="AK83" s="228"/>
      <c r="AL83" s="228"/>
      <c r="AM83" s="228"/>
      <c r="AO83" s="228" t="s">
        <v>46</v>
      </c>
      <c r="AP83" s="228"/>
      <c r="AQ83" s="228"/>
      <c r="AR83" s="228"/>
      <c r="AS83" s="228"/>
      <c r="AT83" s="228"/>
      <c r="AU83" s="228"/>
      <c r="AV83" s="228"/>
      <c r="AW83" s="228"/>
      <c r="AX83" s="228"/>
      <c r="AY83" s="228"/>
      <c r="AZ83" s="228"/>
      <c r="BA83" s="228"/>
      <c r="BB83" s="228"/>
      <c r="BC83" s="228"/>
      <c r="BD83" s="228"/>
      <c r="BE83" s="228"/>
      <c r="BF83" s="228"/>
      <c r="BG83" s="228"/>
    </row>
    <row r="84" spans="1:59" x14ac:dyDescent="0.2">
      <c r="A84" s="231"/>
      <c r="B84" s="231"/>
      <c r="C84" s="231"/>
      <c r="D84" s="231"/>
      <c r="E84" s="231"/>
      <c r="F84" s="231"/>
      <c r="G84" s="231"/>
      <c r="H84" s="231"/>
      <c r="AO84" s="84"/>
      <c r="AP84" s="84"/>
      <c r="AQ84" s="84"/>
      <c r="AR84" s="84"/>
      <c r="AS84" s="84"/>
      <c r="AT84" s="84"/>
      <c r="AU84" s="84"/>
      <c r="AV84" s="84"/>
      <c r="AW84" s="84"/>
      <c r="AX84" s="84"/>
      <c r="AY84" s="84"/>
      <c r="AZ84" s="84"/>
      <c r="BA84" s="84"/>
      <c r="BB84" s="84"/>
      <c r="BC84" s="84"/>
      <c r="BD84" s="84"/>
      <c r="BE84" s="84"/>
      <c r="BF84" s="84"/>
      <c r="BG84" s="84"/>
    </row>
    <row r="85" spans="1:59" x14ac:dyDescent="0.2">
      <c r="A85" s="228" t="s">
        <v>40</v>
      </c>
      <c r="B85" s="228"/>
      <c r="C85" s="228"/>
      <c r="D85" s="228"/>
      <c r="E85" s="228"/>
      <c r="F85" s="228"/>
      <c r="G85" s="228"/>
      <c r="H85" s="228"/>
      <c r="I85" s="84"/>
      <c r="J85" s="84"/>
      <c r="K85" s="84"/>
      <c r="L85" s="84"/>
      <c r="M85" s="84"/>
      <c r="N85" s="84"/>
      <c r="O85" s="84"/>
      <c r="P85" s="84"/>
      <c r="Q85" s="84"/>
    </row>
    <row r="86" spans="1:59" x14ac:dyDescent="0.2">
      <c r="A86" s="68" t="s">
        <v>41</v>
      </c>
    </row>
  </sheetData>
  <mergeCells count="226">
    <mergeCell ref="W83:AM83"/>
    <mergeCell ref="AO83:BG83"/>
    <mergeCell ref="A84:H84"/>
    <mergeCell ref="A85:H85"/>
    <mergeCell ref="W76:AM76"/>
    <mergeCell ref="AO76:BG76"/>
    <mergeCell ref="A77:F77"/>
    <mergeCell ref="A78:AS78"/>
    <mergeCell ref="A79:AS79"/>
    <mergeCell ref="A81:V81"/>
    <mergeCell ref="A82:V82"/>
    <mergeCell ref="W82:AM82"/>
    <mergeCell ref="AO82:BG82"/>
    <mergeCell ref="A72:F72"/>
    <mergeCell ref="G72:Y72"/>
    <mergeCell ref="Z72:AD72"/>
    <mergeCell ref="AE72:AN72"/>
    <mergeCell ref="AO72:AV72"/>
    <mergeCell ref="AW72:BD72"/>
    <mergeCell ref="BE72:BL72"/>
    <mergeCell ref="A75:V75"/>
    <mergeCell ref="W75:AM75"/>
    <mergeCell ref="AO75:BG75"/>
    <mergeCell ref="A70:F70"/>
    <mergeCell ref="G70:Y70"/>
    <mergeCell ref="Z70:AD70"/>
    <mergeCell ref="AE70:AN70"/>
    <mergeCell ref="AO70:AV70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68:F68"/>
    <mergeCell ref="G68:Y68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6:F66"/>
    <mergeCell ref="G66:Y66"/>
    <mergeCell ref="Z66:AD66"/>
    <mergeCell ref="AE66:AN66"/>
    <mergeCell ref="AO66:AV66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4:F64"/>
    <mergeCell ref="G64:Y64"/>
    <mergeCell ref="Z64:AD64"/>
    <mergeCell ref="AE64:AN64"/>
    <mergeCell ref="AO64:AV64"/>
    <mergeCell ref="AW64:BD64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2:F62"/>
    <mergeCell ref="G62:Y62"/>
    <mergeCell ref="Z62:AD62"/>
    <mergeCell ref="AE62:AN62"/>
    <mergeCell ref="AO62:AV62"/>
    <mergeCell ref="AW62:BD62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0:F60"/>
    <mergeCell ref="G60:Y60"/>
    <mergeCell ref="Z60:AD60"/>
    <mergeCell ref="AE60:AN60"/>
    <mergeCell ref="AO60:AV60"/>
    <mergeCell ref="AW60:BD60"/>
    <mergeCell ref="BE60:BL60"/>
    <mergeCell ref="A61:F61"/>
    <mergeCell ref="G61:Y61"/>
    <mergeCell ref="Z61:AD61"/>
    <mergeCell ref="AE61:AN61"/>
    <mergeCell ref="AO61:AV61"/>
    <mergeCell ref="AW61:BD61"/>
    <mergeCell ref="BE61:BL61"/>
    <mergeCell ref="A58:F58"/>
    <mergeCell ref="G58:Y58"/>
    <mergeCell ref="Z58:AD58"/>
    <mergeCell ref="AE58:AN58"/>
    <mergeCell ref="AO58:AV58"/>
    <mergeCell ref="AW58:BD58"/>
    <mergeCell ref="BE58:BL58"/>
    <mergeCell ref="A59:F59"/>
    <mergeCell ref="G59:Y59"/>
    <mergeCell ref="Z59:AD59"/>
    <mergeCell ref="AE59:AN59"/>
    <mergeCell ref="AO59:AV59"/>
    <mergeCell ref="AW59:BD59"/>
    <mergeCell ref="BE59:BL59"/>
    <mergeCell ref="A54:C54"/>
    <mergeCell ref="D54:AA54"/>
    <mergeCell ref="AB54:AI54"/>
    <mergeCell ref="AJ54:AQ54"/>
    <mergeCell ref="AR54:AY54"/>
    <mergeCell ref="A56:BL56"/>
    <mergeCell ref="A57:F57"/>
    <mergeCell ref="G57:Y57"/>
    <mergeCell ref="Z57:AD57"/>
    <mergeCell ref="AE57:AN57"/>
    <mergeCell ref="AO57:AV57"/>
    <mergeCell ref="AW57:BD57"/>
    <mergeCell ref="BE57:BL57"/>
    <mergeCell ref="A49:BL49"/>
    <mergeCell ref="A50:AY50"/>
    <mergeCell ref="A51:C52"/>
    <mergeCell ref="D51:AA52"/>
    <mergeCell ref="AB51:AI52"/>
    <mergeCell ref="AJ51:AQ52"/>
    <mergeCell ref="AR51:AY52"/>
    <mergeCell ref="A53:C53"/>
    <mergeCell ref="D53:AA53"/>
    <mergeCell ref="AB53:AI53"/>
    <mergeCell ref="AJ53:AQ53"/>
    <mergeCell ref="AR53:AY53"/>
    <mergeCell ref="A46:C46"/>
    <mergeCell ref="D46:AB46"/>
    <mergeCell ref="AC46:AJ46"/>
    <mergeCell ref="AK46:AR46"/>
    <mergeCell ref="AS46:AZ46"/>
    <mergeCell ref="A47:C47"/>
    <mergeCell ref="D47:AB47"/>
    <mergeCell ref="AC47:AJ47"/>
    <mergeCell ref="AK47:AR47"/>
    <mergeCell ref="AS47:AZ47"/>
    <mergeCell ref="A42:AZ42"/>
    <mergeCell ref="A43:C44"/>
    <mergeCell ref="D43:AB44"/>
    <mergeCell ref="AC43:AJ44"/>
    <mergeCell ref="AK43:AR44"/>
    <mergeCell ref="AS43:AZ44"/>
    <mergeCell ref="A45:C45"/>
    <mergeCell ref="D45:AB45"/>
    <mergeCell ref="AC45:AJ45"/>
    <mergeCell ref="AK45:AR45"/>
    <mergeCell ref="AS45:AZ45"/>
    <mergeCell ref="A34:BL34"/>
    <mergeCell ref="A36:BL36"/>
    <mergeCell ref="A37:F37"/>
    <mergeCell ref="G37:BL37"/>
    <mergeCell ref="A38:F38"/>
    <mergeCell ref="G38:BL38"/>
    <mergeCell ref="A39:F39"/>
    <mergeCell ref="G39:BL39"/>
    <mergeCell ref="A41:AZ41"/>
    <mergeCell ref="A26:BL26"/>
    <mergeCell ref="A28:BL28"/>
    <mergeCell ref="A29:F29"/>
    <mergeCell ref="G29:BL29"/>
    <mergeCell ref="A30:F30"/>
    <mergeCell ref="G30:BL30"/>
    <mergeCell ref="A31:F31"/>
    <mergeCell ref="G31:BL31"/>
    <mergeCell ref="A33:BL33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25:BL25"/>
    <mergeCell ref="B17:L17"/>
    <mergeCell ref="N17:AS17"/>
    <mergeCell ref="AU17:BB17"/>
    <mergeCell ref="B19:L19"/>
    <mergeCell ref="N19:Y19"/>
    <mergeCell ref="AA19:AI19"/>
    <mergeCell ref="AK19:BC19"/>
    <mergeCell ref="BE19:BL19"/>
    <mergeCell ref="B20:L20"/>
    <mergeCell ref="N20:Y20"/>
    <mergeCell ref="AA20:AI20"/>
    <mergeCell ref="AK20:BC20"/>
    <mergeCell ref="BE20:BL20"/>
    <mergeCell ref="A11:BL11"/>
    <mergeCell ref="B13:L13"/>
    <mergeCell ref="N13:AS13"/>
    <mergeCell ref="AU13:BB13"/>
    <mergeCell ref="B14:L14"/>
    <mergeCell ref="N14:AS14"/>
    <mergeCell ref="AU14:BB14"/>
    <mergeCell ref="B16:L16"/>
    <mergeCell ref="N16:AS16"/>
    <mergeCell ref="AU16:BB16"/>
    <mergeCell ref="AO1:BL1"/>
    <mergeCell ref="AO2:BL2"/>
    <mergeCell ref="AO3:BL3"/>
    <mergeCell ref="AO4:BL4"/>
    <mergeCell ref="AO5:BL5"/>
    <mergeCell ref="AO6:BF6"/>
    <mergeCell ref="AO7:AU7"/>
    <mergeCell ref="AW7:BF7"/>
    <mergeCell ref="A10:BL10"/>
  </mergeCells>
  <conditionalFormatting sqref="G59:L59">
    <cfRule type="cellIs" dxfId="315" priority="28" stopIfTrue="1" operator="equal">
      <formula>#REF!</formula>
    </cfRule>
  </conditionalFormatting>
  <conditionalFormatting sqref="D46">
    <cfRule type="cellIs" dxfId="314" priority="29" stopIfTrue="1" operator="equal">
      <formula>#REF!</formula>
    </cfRule>
  </conditionalFormatting>
  <conditionalFormatting sqref="A59:F59">
    <cfRule type="cellIs" dxfId="313" priority="30" stopIfTrue="1" operator="equal">
      <formula>0</formula>
    </cfRule>
  </conditionalFormatting>
  <conditionalFormatting sqref="D47">
    <cfRule type="cellIs" dxfId="312" priority="27" stopIfTrue="1" operator="equal">
      <formula>$D46</formula>
    </cfRule>
  </conditionalFormatting>
  <conditionalFormatting sqref="G61">
    <cfRule type="cellIs" dxfId="311" priority="25" stopIfTrue="1" operator="equal">
      <formula>$G59</formula>
    </cfRule>
  </conditionalFormatting>
  <conditionalFormatting sqref="A61:F61">
    <cfRule type="cellIs" dxfId="310" priority="26" stopIfTrue="1" operator="equal">
      <formula>0</formula>
    </cfRule>
  </conditionalFormatting>
  <conditionalFormatting sqref="G63">
    <cfRule type="cellIs" dxfId="309" priority="23" stopIfTrue="1" operator="equal">
      <formula>$G61</formula>
    </cfRule>
  </conditionalFormatting>
  <conditionalFormatting sqref="A63:F63">
    <cfRule type="cellIs" dxfId="308" priority="24" stopIfTrue="1" operator="equal">
      <formula>0</formula>
    </cfRule>
  </conditionalFormatting>
  <conditionalFormatting sqref="G64">
    <cfRule type="cellIs" dxfId="307" priority="21" stopIfTrue="1" operator="equal">
      <formula>#REF!</formula>
    </cfRule>
  </conditionalFormatting>
  <conditionalFormatting sqref="A64:F64">
    <cfRule type="cellIs" dxfId="306" priority="22" stopIfTrue="1" operator="equal">
      <formula>0</formula>
    </cfRule>
  </conditionalFormatting>
  <conditionalFormatting sqref="G65">
    <cfRule type="cellIs" dxfId="305" priority="19" stopIfTrue="1" operator="equal">
      <formula>$G64</formula>
    </cfRule>
  </conditionalFormatting>
  <conditionalFormatting sqref="A65:F65">
    <cfRule type="cellIs" dxfId="304" priority="20" stopIfTrue="1" operator="equal">
      <formula>0</formula>
    </cfRule>
  </conditionalFormatting>
  <conditionalFormatting sqref="G66">
    <cfRule type="cellIs" dxfId="303" priority="17" stopIfTrue="1" operator="equal">
      <formula>$G65</formula>
    </cfRule>
  </conditionalFormatting>
  <conditionalFormatting sqref="A66:F66">
    <cfRule type="cellIs" dxfId="302" priority="18" stopIfTrue="1" operator="equal">
      <formula>0</formula>
    </cfRule>
  </conditionalFormatting>
  <conditionalFormatting sqref="G67">
    <cfRule type="cellIs" dxfId="301" priority="15" stopIfTrue="1" operator="equal">
      <formula>$G66</formula>
    </cfRule>
  </conditionalFormatting>
  <conditionalFormatting sqref="A67:F67">
    <cfRule type="cellIs" dxfId="300" priority="16" stopIfTrue="1" operator="equal">
      <formula>0</formula>
    </cfRule>
  </conditionalFormatting>
  <conditionalFormatting sqref="G68">
    <cfRule type="cellIs" dxfId="299" priority="13" stopIfTrue="1" operator="equal">
      <formula>$G67</formula>
    </cfRule>
  </conditionalFormatting>
  <conditionalFormatting sqref="A68:F68">
    <cfRule type="cellIs" dxfId="298" priority="14" stopIfTrue="1" operator="equal">
      <formula>0</formula>
    </cfRule>
  </conditionalFormatting>
  <conditionalFormatting sqref="G69">
    <cfRule type="cellIs" dxfId="297" priority="11" stopIfTrue="1" operator="equal">
      <formula>$G68</formula>
    </cfRule>
  </conditionalFormatting>
  <conditionalFormatting sqref="A69:F69">
    <cfRule type="cellIs" dxfId="296" priority="12" stopIfTrue="1" operator="equal">
      <formula>0</formula>
    </cfRule>
  </conditionalFormatting>
  <conditionalFormatting sqref="G70">
    <cfRule type="cellIs" dxfId="295" priority="9" stopIfTrue="1" operator="equal">
      <formula>$G69</formula>
    </cfRule>
  </conditionalFormatting>
  <conditionalFormatting sqref="A70:F70">
    <cfRule type="cellIs" dxfId="294" priority="10" stopIfTrue="1" operator="equal">
      <formula>0</formula>
    </cfRule>
  </conditionalFormatting>
  <conditionalFormatting sqref="G71">
    <cfRule type="cellIs" dxfId="293" priority="7" stopIfTrue="1" operator="equal">
      <formula>$G70</formula>
    </cfRule>
  </conditionalFormatting>
  <conditionalFormatting sqref="A71:F71">
    <cfRule type="cellIs" dxfId="292" priority="8" stopIfTrue="1" operator="equal">
      <formula>0</formula>
    </cfRule>
  </conditionalFormatting>
  <conditionalFormatting sqref="G72">
    <cfRule type="cellIs" dxfId="291" priority="5" stopIfTrue="1" operator="equal">
      <formula>$G71</formula>
    </cfRule>
  </conditionalFormatting>
  <conditionalFormatting sqref="A72:F72">
    <cfRule type="cellIs" dxfId="290" priority="6" stopIfTrue="1" operator="equal">
      <formula>0</formula>
    </cfRule>
  </conditionalFormatting>
  <conditionalFormatting sqref="G60">
    <cfRule type="cellIs" dxfId="289" priority="3" stopIfTrue="1" operator="equal">
      <formula>$G59</formula>
    </cfRule>
  </conditionalFormatting>
  <conditionalFormatting sqref="A60:F60">
    <cfRule type="cellIs" dxfId="288" priority="4" stopIfTrue="1" operator="equal">
      <formula>0</formula>
    </cfRule>
  </conditionalFormatting>
  <conditionalFormatting sqref="G62">
    <cfRule type="cellIs" dxfId="287" priority="1" stopIfTrue="1" operator="equal">
      <formula>#REF!</formula>
    </cfRule>
  </conditionalFormatting>
  <conditionalFormatting sqref="A62:F62">
    <cfRule type="cellIs" dxfId="286" priority="2" stopIfTrue="1" operator="equal">
      <formula>0</formula>
    </cfRule>
  </conditionalFormatting>
  <pageMargins left="0.78740157480314965" right="0.78740157480314965" top="1.1811023622047245" bottom="0.39370078740157483" header="0" footer="0"/>
  <pageSetup paperSize="9" scale="70" fitToHeight="500" orientation="landscape" blackAndWhite="1" r:id="rId1"/>
  <headerFooter alignWithMargins="0"/>
  <rowBreaks count="1" manualBreakCount="1">
    <brk id="70" max="6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CA116"/>
  <sheetViews>
    <sheetView zoomScaleNormal="100" zoomScaleSheetLayoutView="100" workbookViewId="0">
      <selection activeCell="AW7" sqref="AW7:BF7"/>
    </sheetView>
  </sheetViews>
  <sheetFormatPr defaultRowHeight="12.75" x14ac:dyDescent="0.2"/>
  <cols>
    <col min="1" max="54" width="2.85546875" style="36" customWidth="1"/>
    <col min="55" max="55" width="3.5703125" style="36" customWidth="1"/>
    <col min="56" max="65" width="2.85546875" style="36" customWidth="1"/>
    <col min="66" max="77" width="3" style="36" customWidth="1"/>
    <col min="78" max="78" width="4.5703125" style="36" customWidth="1"/>
    <col min="79" max="79" width="5.28515625" style="36" hidden="1" customWidth="1"/>
    <col min="80" max="16384" width="9.140625" style="36"/>
  </cols>
  <sheetData>
    <row r="1" spans="1:77" ht="44.25" customHeight="1" x14ac:dyDescent="0.2">
      <c r="AO1" s="170" t="s">
        <v>30</v>
      </c>
      <c r="AP1" s="170"/>
      <c r="AQ1" s="170"/>
      <c r="AR1" s="170"/>
      <c r="AS1" s="170"/>
      <c r="AT1" s="170"/>
      <c r="AU1" s="170"/>
      <c r="AV1" s="170"/>
      <c r="AW1" s="170"/>
      <c r="AX1" s="170"/>
      <c r="AY1" s="170"/>
      <c r="AZ1" s="170"/>
      <c r="BA1" s="170"/>
      <c r="BB1" s="170"/>
      <c r="BC1" s="170"/>
      <c r="BD1" s="170"/>
      <c r="BE1" s="170"/>
      <c r="BF1" s="170"/>
      <c r="BG1" s="170"/>
      <c r="BH1" s="170"/>
      <c r="BI1" s="170"/>
      <c r="BJ1" s="170"/>
      <c r="BK1" s="170"/>
      <c r="BL1" s="170"/>
    </row>
    <row r="2" spans="1:77" ht="15.95" customHeight="1" x14ac:dyDescent="0.2">
      <c r="AO2" s="171" t="s">
        <v>0</v>
      </c>
      <c r="AP2" s="171"/>
      <c r="AQ2" s="171"/>
      <c r="AR2" s="171"/>
      <c r="AS2" s="171"/>
      <c r="AT2" s="171"/>
      <c r="AU2" s="171"/>
      <c r="AV2" s="171"/>
      <c r="AW2" s="171"/>
      <c r="AX2" s="171"/>
      <c r="AY2" s="171"/>
      <c r="AZ2" s="171"/>
      <c r="BA2" s="171"/>
      <c r="BB2" s="171"/>
      <c r="BC2" s="171"/>
      <c r="BD2" s="171"/>
      <c r="BE2" s="171"/>
      <c r="BF2" s="171"/>
      <c r="BG2" s="171"/>
      <c r="BH2" s="171"/>
      <c r="BI2" s="171"/>
      <c r="BJ2" s="171"/>
      <c r="BK2" s="171"/>
      <c r="BL2" s="171"/>
    </row>
    <row r="3" spans="1:77" ht="15" customHeight="1" x14ac:dyDescent="0.2">
      <c r="AO3" s="172" t="s">
        <v>290</v>
      </c>
      <c r="AP3" s="165"/>
      <c r="AQ3" s="165"/>
      <c r="AR3" s="165"/>
      <c r="AS3" s="165"/>
      <c r="AT3" s="165"/>
      <c r="AU3" s="165"/>
      <c r="AV3" s="165"/>
      <c r="AW3" s="165"/>
      <c r="AX3" s="165"/>
      <c r="AY3" s="165"/>
      <c r="AZ3" s="165"/>
      <c r="BA3" s="165"/>
      <c r="BB3" s="165"/>
      <c r="BC3" s="165"/>
      <c r="BD3" s="165"/>
      <c r="BE3" s="165"/>
      <c r="BF3" s="165"/>
      <c r="BG3" s="165"/>
      <c r="BH3" s="165"/>
      <c r="BI3" s="165"/>
      <c r="BJ3" s="165"/>
      <c r="BK3" s="165"/>
      <c r="BL3" s="165"/>
    </row>
    <row r="4" spans="1:77" ht="21.75" customHeight="1" x14ac:dyDescent="0.2">
      <c r="AO4" s="173" t="s">
        <v>84</v>
      </c>
      <c r="AP4" s="174"/>
      <c r="AQ4" s="174"/>
      <c r="AR4" s="174"/>
      <c r="AS4" s="174"/>
      <c r="AT4" s="174"/>
      <c r="AU4" s="174"/>
      <c r="AV4" s="174"/>
      <c r="AW4" s="174"/>
      <c r="AX4" s="174"/>
      <c r="AY4" s="174"/>
      <c r="AZ4" s="174"/>
      <c r="BA4" s="174"/>
      <c r="BB4" s="174"/>
      <c r="BC4" s="174"/>
      <c r="BD4" s="174"/>
      <c r="BE4" s="174"/>
      <c r="BF4" s="174"/>
      <c r="BG4" s="174"/>
      <c r="BH4" s="174"/>
      <c r="BI4" s="174"/>
      <c r="BJ4" s="174"/>
      <c r="BK4" s="174"/>
      <c r="BL4" s="174"/>
    </row>
    <row r="5" spans="1:77" x14ac:dyDescent="0.2">
      <c r="AO5" s="175" t="s">
        <v>17</v>
      </c>
      <c r="AP5" s="175"/>
      <c r="AQ5" s="175"/>
      <c r="AR5" s="175"/>
      <c r="AS5" s="175"/>
      <c r="AT5" s="175"/>
      <c r="AU5" s="175"/>
      <c r="AV5" s="175"/>
      <c r="AW5" s="175"/>
      <c r="AX5" s="175"/>
      <c r="AY5" s="175"/>
      <c r="AZ5" s="175"/>
      <c r="BA5" s="175"/>
      <c r="BB5" s="175"/>
      <c r="BC5" s="175"/>
      <c r="BD5" s="175"/>
      <c r="BE5" s="175"/>
      <c r="BF5" s="175"/>
      <c r="BG5" s="175"/>
      <c r="BH5" s="175"/>
      <c r="BI5" s="175"/>
      <c r="BJ5" s="175"/>
      <c r="BK5" s="175"/>
      <c r="BL5" s="175"/>
    </row>
    <row r="6" spans="1:77" x14ac:dyDescent="0.2">
      <c r="AO6" s="176"/>
      <c r="AP6" s="176"/>
      <c r="AQ6" s="176"/>
      <c r="AR6" s="176"/>
      <c r="AS6" s="176"/>
      <c r="AT6" s="176"/>
      <c r="AU6" s="176"/>
      <c r="AV6" s="176"/>
      <c r="AW6" s="176"/>
      <c r="AX6" s="176"/>
      <c r="AY6" s="176"/>
      <c r="AZ6" s="176"/>
      <c r="BA6" s="176"/>
      <c r="BB6" s="176"/>
      <c r="BC6" s="176"/>
      <c r="BD6" s="176"/>
      <c r="BE6" s="176"/>
      <c r="BF6" s="176"/>
    </row>
    <row r="7" spans="1:77" ht="12.75" customHeight="1" x14ac:dyDescent="0.2">
      <c r="AO7" s="164" t="s">
        <v>514</v>
      </c>
      <c r="AP7" s="165"/>
      <c r="AQ7" s="165"/>
      <c r="AR7" s="165"/>
      <c r="AS7" s="165"/>
      <c r="AT7" s="165"/>
      <c r="AU7" s="165"/>
      <c r="AV7" s="36" t="s">
        <v>57</v>
      </c>
      <c r="AW7" s="164">
        <v>143</v>
      </c>
      <c r="AX7" s="165"/>
      <c r="AY7" s="165"/>
      <c r="AZ7" s="165"/>
      <c r="BA7" s="165"/>
      <c r="BB7" s="165"/>
      <c r="BC7" s="165"/>
      <c r="BD7" s="165"/>
      <c r="BE7" s="165"/>
      <c r="BF7" s="165"/>
    </row>
    <row r="8" spans="1:77" x14ac:dyDescent="0.2">
      <c r="AO8" s="37"/>
      <c r="AP8" s="37"/>
      <c r="AQ8" s="37"/>
      <c r="AR8" s="37"/>
      <c r="AS8" s="37"/>
      <c r="AT8" s="37"/>
      <c r="AU8" s="37"/>
      <c r="AW8" s="38"/>
      <c r="AX8" s="38"/>
      <c r="AY8" s="38"/>
      <c r="AZ8" s="38"/>
      <c r="BA8" s="38"/>
      <c r="BB8" s="38"/>
      <c r="BC8" s="38"/>
      <c r="BD8" s="38"/>
      <c r="BE8" s="38"/>
      <c r="BF8" s="38"/>
    </row>
    <row r="9" spans="1:77" ht="15.75" customHeight="1" x14ac:dyDescent="0.2">
      <c r="A9" s="166" t="s">
        <v>18</v>
      </c>
      <c r="B9" s="166"/>
      <c r="C9" s="166"/>
      <c r="D9" s="166"/>
      <c r="E9" s="166"/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6"/>
      <c r="Q9" s="166"/>
      <c r="R9" s="166"/>
      <c r="S9" s="166"/>
      <c r="T9" s="166"/>
      <c r="U9" s="166"/>
      <c r="V9" s="166"/>
      <c r="W9" s="166"/>
      <c r="X9" s="166"/>
      <c r="Y9" s="166"/>
      <c r="Z9" s="166"/>
      <c r="AA9" s="166"/>
      <c r="AB9" s="166"/>
      <c r="AC9" s="166"/>
      <c r="AD9" s="166"/>
      <c r="AE9" s="166"/>
      <c r="AF9" s="166"/>
      <c r="AG9" s="166"/>
      <c r="AH9" s="166"/>
      <c r="AI9" s="166"/>
      <c r="AJ9" s="166"/>
      <c r="AK9" s="166"/>
      <c r="AL9" s="166"/>
      <c r="AM9" s="166"/>
      <c r="AN9" s="166"/>
      <c r="AO9" s="166"/>
      <c r="AP9" s="166"/>
      <c r="AQ9" s="166"/>
      <c r="AR9" s="166"/>
      <c r="AS9" s="166"/>
      <c r="AT9" s="166"/>
      <c r="AU9" s="166"/>
      <c r="AV9" s="166"/>
      <c r="AW9" s="166"/>
      <c r="AX9" s="166"/>
      <c r="AY9" s="166"/>
      <c r="AZ9" s="166"/>
      <c r="BA9" s="166"/>
      <c r="BB9" s="166"/>
      <c r="BC9" s="166"/>
      <c r="BD9" s="166"/>
      <c r="BE9" s="166"/>
      <c r="BF9" s="166"/>
      <c r="BG9" s="166"/>
      <c r="BH9" s="166"/>
      <c r="BI9" s="166"/>
      <c r="BJ9" s="166"/>
      <c r="BK9" s="166"/>
      <c r="BL9" s="166"/>
    </row>
    <row r="10" spans="1:77" ht="15.75" customHeight="1" x14ac:dyDescent="0.2">
      <c r="A10" s="166" t="s">
        <v>296</v>
      </c>
      <c r="B10" s="166"/>
      <c r="C10" s="166"/>
      <c r="D10" s="166"/>
      <c r="E10" s="166"/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166"/>
      <c r="T10" s="166"/>
      <c r="U10" s="166"/>
      <c r="V10" s="166"/>
      <c r="W10" s="166"/>
      <c r="X10" s="166"/>
      <c r="Y10" s="166"/>
      <c r="Z10" s="166"/>
      <c r="AA10" s="166"/>
      <c r="AB10" s="166"/>
      <c r="AC10" s="166"/>
      <c r="AD10" s="166"/>
      <c r="AE10" s="166"/>
      <c r="AF10" s="166"/>
      <c r="AG10" s="166"/>
      <c r="AH10" s="166"/>
      <c r="AI10" s="166"/>
      <c r="AJ10" s="166"/>
      <c r="AK10" s="166"/>
      <c r="AL10" s="166"/>
      <c r="AM10" s="166"/>
      <c r="AN10" s="166"/>
      <c r="AO10" s="166"/>
      <c r="AP10" s="166"/>
      <c r="AQ10" s="166"/>
      <c r="AR10" s="166"/>
      <c r="AS10" s="166"/>
      <c r="AT10" s="166"/>
      <c r="AU10" s="166"/>
      <c r="AV10" s="166"/>
      <c r="AW10" s="166"/>
      <c r="AX10" s="166"/>
      <c r="AY10" s="166"/>
      <c r="AZ10" s="166"/>
      <c r="BA10" s="166"/>
      <c r="BB10" s="166"/>
      <c r="BC10" s="166"/>
      <c r="BD10" s="166"/>
      <c r="BE10" s="166"/>
      <c r="BF10" s="166"/>
      <c r="BG10" s="166"/>
      <c r="BH10" s="166"/>
      <c r="BI10" s="166"/>
      <c r="BJ10" s="166"/>
      <c r="BK10" s="166"/>
      <c r="BL10" s="166"/>
    </row>
    <row r="11" spans="1:77" ht="15.75" x14ac:dyDescent="0.2">
      <c r="A11" s="87"/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</row>
    <row r="12" spans="1:77" s="42" customFormat="1" ht="14.25" customHeight="1" x14ac:dyDescent="0.2">
      <c r="A12" s="39" t="s">
        <v>47</v>
      </c>
      <c r="B12" s="167" t="s">
        <v>83</v>
      </c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40"/>
      <c r="N12" s="169" t="s">
        <v>84</v>
      </c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  <c r="AP12" s="165"/>
      <c r="AQ12" s="165"/>
      <c r="AR12" s="165"/>
      <c r="AS12" s="165"/>
      <c r="AT12" s="41"/>
      <c r="AU12" s="167" t="s">
        <v>88</v>
      </c>
      <c r="AV12" s="168"/>
      <c r="AW12" s="168"/>
      <c r="AX12" s="168"/>
      <c r="AY12" s="168"/>
      <c r="AZ12" s="168"/>
      <c r="BA12" s="168"/>
      <c r="BB12" s="168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</row>
    <row r="13" spans="1:77" s="42" customFormat="1" ht="24" customHeight="1" x14ac:dyDescent="0.2">
      <c r="A13" s="43"/>
      <c r="B13" s="177" t="s">
        <v>50</v>
      </c>
      <c r="C13" s="177"/>
      <c r="D13" s="177"/>
      <c r="E13" s="177"/>
      <c r="F13" s="177"/>
      <c r="G13" s="177"/>
      <c r="H13" s="177"/>
      <c r="I13" s="177"/>
      <c r="J13" s="177"/>
      <c r="K13" s="177"/>
      <c r="L13" s="177"/>
      <c r="M13" s="43"/>
      <c r="N13" s="178" t="s">
        <v>56</v>
      </c>
      <c r="O13" s="178"/>
      <c r="P13" s="178"/>
      <c r="Q13" s="178"/>
      <c r="R13" s="178"/>
      <c r="S13" s="178"/>
      <c r="T13" s="178"/>
      <c r="U13" s="178"/>
      <c r="V13" s="178"/>
      <c r="W13" s="178"/>
      <c r="X13" s="178"/>
      <c r="Y13" s="178"/>
      <c r="Z13" s="178"/>
      <c r="AA13" s="178"/>
      <c r="AB13" s="178"/>
      <c r="AC13" s="178"/>
      <c r="AD13" s="178"/>
      <c r="AE13" s="178"/>
      <c r="AF13" s="178"/>
      <c r="AG13" s="178"/>
      <c r="AH13" s="178"/>
      <c r="AI13" s="178"/>
      <c r="AJ13" s="178"/>
      <c r="AK13" s="178"/>
      <c r="AL13" s="178"/>
      <c r="AM13" s="178"/>
      <c r="AN13" s="178"/>
      <c r="AO13" s="178"/>
      <c r="AP13" s="178"/>
      <c r="AQ13" s="178"/>
      <c r="AR13" s="178"/>
      <c r="AS13" s="178"/>
      <c r="AT13" s="43"/>
      <c r="AU13" s="177" t="s">
        <v>49</v>
      </c>
      <c r="AV13" s="177"/>
      <c r="AW13" s="177"/>
      <c r="AX13" s="177"/>
      <c r="AY13" s="177"/>
      <c r="AZ13" s="177"/>
      <c r="BA13" s="177"/>
      <c r="BB13" s="177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</row>
    <row r="14" spans="1:77" s="42" customFormat="1" x14ac:dyDescent="0.2">
      <c r="BE14" s="44"/>
      <c r="BF14" s="44"/>
      <c r="BG14" s="44"/>
      <c r="BH14" s="44"/>
      <c r="BI14" s="44"/>
      <c r="BJ14" s="44"/>
      <c r="BK14" s="44"/>
      <c r="BL14" s="44"/>
    </row>
    <row r="15" spans="1:77" s="42" customFormat="1" ht="15" customHeight="1" x14ac:dyDescent="0.2">
      <c r="A15" s="45" t="s">
        <v>4</v>
      </c>
      <c r="B15" s="167" t="s">
        <v>92</v>
      </c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40"/>
      <c r="N15" s="169" t="s">
        <v>84</v>
      </c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C15" s="165"/>
      <c r="AD15" s="165"/>
      <c r="AE15" s="165"/>
      <c r="AF15" s="165"/>
      <c r="AG15" s="165"/>
      <c r="AH15" s="165"/>
      <c r="AI15" s="165"/>
      <c r="AJ15" s="165"/>
      <c r="AK15" s="165"/>
      <c r="AL15" s="165"/>
      <c r="AM15" s="165"/>
      <c r="AN15" s="165"/>
      <c r="AO15" s="165"/>
      <c r="AP15" s="165"/>
      <c r="AQ15" s="165"/>
      <c r="AR15" s="165"/>
      <c r="AS15" s="165"/>
      <c r="AT15" s="41"/>
      <c r="AU15" s="167" t="s">
        <v>88</v>
      </c>
      <c r="AV15" s="168"/>
      <c r="AW15" s="168"/>
      <c r="AX15" s="168"/>
      <c r="AY15" s="168"/>
      <c r="AZ15" s="168"/>
      <c r="BA15" s="168"/>
      <c r="BB15" s="168"/>
      <c r="BC15" s="46"/>
      <c r="BD15" s="46"/>
      <c r="BE15" s="46"/>
      <c r="BF15" s="46"/>
      <c r="BG15" s="46"/>
      <c r="BH15" s="46"/>
      <c r="BI15" s="46"/>
      <c r="BJ15" s="46"/>
      <c r="BK15" s="46"/>
      <c r="BL15" s="47"/>
      <c r="BM15" s="48"/>
      <c r="BN15" s="48"/>
      <c r="BO15" s="48"/>
      <c r="BP15" s="46"/>
      <c r="BQ15" s="46"/>
      <c r="BR15" s="46"/>
      <c r="BS15" s="46"/>
      <c r="BT15" s="46"/>
      <c r="BU15" s="46"/>
      <c r="BV15" s="46"/>
      <c r="BW15" s="46"/>
    </row>
    <row r="16" spans="1:77" s="42" customFormat="1" ht="24" customHeight="1" x14ac:dyDescent="0.2">
      <c r="A16" s="49"/>
      <c r="B16" s="177" t="s">
        <v>50</v>
      </c>
      <c r="C16" s="177"/>
      <c r="D16" s="177"/>
      <c r="E16" s="177"/>
      <c r="F16" s="177"/>
      <c r="G16" s="177"/>
      <c r="H16" s="177"/>
      <c r="I16" s="177"/>
      <c r="J16" s="177"/>
      <c r="K16" s="177"/>
      <c r="L16" s="177"/>
      <c r="M16" s="43"/>
      <c r="N16" s="178" t="s">
        <v>55</v>
      </c>
      <c r="O16" s="178"/>
      <c r="P16" s="178"/>
      <c r="Q16" s="178"/>
      <c r="R16" s="178"/>
      <c r="S16" s="178"/>
      <c r="T16" s="178"/>
      <c r="U16" s="178"/>
      <c r="V16" s="178"/>
      <c r="W16" s="178"/>
      <c r="X16" s="178"/>
      <c r="Y16" s="178"/>
      <c r="Z16" s="178"/>
      <c r="AA16" s="178"/>
      <c r="AB16" s="178"/>
      <c r="AC16" s="178"/>
      <c r="AD16" s="178"/>
      <c r="AE16" s="178"/>
      <c r="AF16" s="178"/>
      <c r="AG16" s="178"/>
      <c r="AH16" s="178"/>
      <c r="AI16" s="178"/>
      <c r="AJ16" s="178"/>
      <c r="AK16" s="178"/>
      <c r="AL16" s="178"/>
      <c r="AM16" s="178"/>
      <c r="AN16" s="178"/>
      <c r="AO16" s="178"/>
      <c r="AP16" s="178"/>
      <c r="AQ16" s="178"/>
      <c r="AR16" s="178"/>
      <c r="AS16" s="178"/>
      <c r="AT16" s="43"/>
      <c r="AU16" s="177" t="s">
        <v>49</v>
      </c>
      <c r="AV16" s="177"/>
      <c r="AW16" s="177"/>
      <c r="AX16" s="177"/>
      <c r="AY16" s="177"/>
      <c r="AZ16" s="177"/>
      <c r="BA16" s="177"/>
      <c r="BB16" s="177"/>
      <c r="BC16" s="50"/>
      <c r="BD16" s="50"/>
      <c r="BE16" s="50"/>
      <c r="BF16" s="50"/>
      <c r="BG16" s="50"/>
      <c r="BH16" s="50"/>
      <c r="BI16" s="50"/>
      <c r="BJ16" s="50"/>
      <c r="BK16" s="51"/>
      <c r="BL16" s="50"/>
      <c r="BM16" s="48"/>
      <c r="BN16" s="48"/>
      <c r="BO16" s="48"/>
      <c r="BP16" s="50"/>
      <c r="BQ16" s="50"/>
      <c r="BR16" s="50"/>
      <c r="BS16" s="50"/>
      <c r="BT16" s="50"/>
      <c r="BU16" s="50"/>
      <c r="BV16" s="50"/>
      <c r="BW16" s="50"/>
    </row>
    <row r="17" spans="1:79" s="42" customFormat="1" x14ac:dyDescent="0.2"/>
    <row r="18" spans="1:79" s="42" customFormat="1" ht="14.25" customHeight="1" x14ac:dyDescent="0.2">
      <c r="A18" s="39" t="s">
        <v>48</v>
      </c>
      <c r="B18" s="167" t="s">
        <v>243</v>
      </c>
      <c r="C18" s="168"/>
      <c r="D18" s="168"/>
      <c r="E18" s="168"/>
      <c r="F18" s="168"/>
      <c r="G18" s="168"/>
      <c r="H18" s="168"/>
      <c r="I18" s="168"/>
      <c r="J18" s="168"/>
      <c r="K18" s="168"/>
      <c r="L18" s="168"/>
      <c r="N18" s="167" t="s">
        <v>245</v>
      </c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46"/>
      <c r="AA18" s="167" t="s">
        <v>246</v>
      </c>
      <c r="AB18" s="168"/>
      <c r="AC18" s="168"/>
      <c r="AD18" s="168"/>
      <c r="AE18" s="168"/>
      <c r="AF18" s="168"/>
      <c r="AG18" s="168"/>
      <c r="AH18" s="168"/>
      <c r="AI18" s="168"/>
      <c r="AJ18" s="46"/>
      <c r="AK18" s="179" t="s">
        <v>244</v>
      </c>
      <c r="AL18" s="165"/>
      <c r="AM18" s="165"/>
      <c r="AN18" s="165"/>
      <c r="AO18" s="165"/>
      <c r="AP18" s="165"/>
      <c r="AQ18" s="165"/>
      <c r="AR18" s="165"/>
      <c r="AS18" s="165"/>
      <c r="AT18" s="165"/>
      <c r="AU18" s="165"/>
      <c r="AV18" s="165"/>
      <c r="AW18" s="165"/>
      <c r="AX18" s="165"/>
      <c r="AY18" s="165"/>
      <c r="AZ18" s="165"/>
      <c r="BA18" s="165"/>
      <c r="BB18" s="165"/>
      <c r="BC18" s="165"/>
      <c r="BD18" s="46"/>
      <c r="BE18" s="167" t="s">
        <v>89</v>
      </c>
      <c r="BF18" s="168"/>
      <c r="BG18" s="168"/>
      <c r="BH18" s="168"/>
      <c r="BI18" s="168"/>
      <c r="BJ18" s="168"/>
      <c r="BK18" s="168"/>
      <c r="BL18" s="168"/>
      <c r="BM18" s="46"/>
      <c r="BN18" s="46"/>
      <c r="BO18" s="46"/>
      <c r="BP18" s="46"/>
      <c r="BQ18" s="46"/>
      <c r="BR18" s="46"/>
      <c r="BS18" s="46"/>
      <c r="BT18" s="46"/>
      <c r="BU18" s="46"/>
      <c r="BV18" s="46"/>
      <c r="BW18" s="46"/>
      <c r="BX18" s="46"/>
      <c r="BY18" s="46"/>
      <c r="BZ18" s="46"/>
      <c r="CA18" s="46"/>
    </row>
    <row r="19" spans="1:79" s="42" customFormat="1" ht="25.5" customHeight="1" x14ac:dyDescent="0.2">
      <c r="B19" s="177" t="s">
        <v>50</v>
      </c>
      <c r="C19" s="177"/>
      <c r="D19" s="177"/>
      <c r="E19" s="177"/>
      <c r="F19" s="177"/>
      <c r="G19" s="177"/>
      <c r="H19" s="177"/>
      <c r="I19" s="177"/>
      <c r="J19" s="177"/>
      <c r="K19" s="177"/>
      <c r="L19" s="177"/>
      <c r="N19" s="177" t="s">
        <v>51</v>
      </c>
      <c r="O19" s="177"/>
      <c r="P19" s="177"/>
      <c r="Q19" s="177"/>
      <c r="R19" s="177"/>
      <c r="S19" s="177"/>
      <c r="T19" s="177"/>
      <c r="U19" s="177"/>
      <c r="V19" s="177"/>
      <c r="W19" s="177"/>
      <c r="X19" s="177"/>
      <c r="Y19" s="177"/>
      <c r="Z19" s="50"/>
      <c r="AA19" s="184" t="s">
        <v>52</v>
      </c>
      <c r="AB19" s="184"/>
      <c r="AC19" s="184"/>
      <c r="AD19" s="184"/>
      <c r="AE19" s="184"/>
      <c r="AF19" s="184"/>
      <c r="AG19" s="184"/>
      <c r="AH19" s="184"/>
      <c r="AI19" s="184"/>
      <c r="AJ19" s="50"/>
      <c r="AK19" s="105" t="s">
        <v>53</v>
      </c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105"/>
      <c r="AW19" s="105"/>
      <c r="AX19" s="105"/>
      <c r="AY19" s="105"/>
      <c r="AZ19" s="105"/>
      <c r="BA19" s="105"/>
      <c r="BB19" s="105"/>
      <c r="BC19" s="105"/>
      <c r="BD19" s="50"/>
      <c r="BE19" s="177" t="s">
        <v>54</v>
      </c>
      <c r="BF19" s="177"/>
      <c r="BG19" s="177"/>
      <c r="BH19" s="177"/>
      <c r="BI19" s="177"/>
      <c r="BJ19" s="177"/>
      <c r="BK19" s="177"/>
      <c r="BL19" s="177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0"/>
      <c r="CA19" s="50"/>
    </row>
    <row r="20" spans="1:79" ht="6.75" customHeight="1" x14ac:dyDescent="0.2">
      <c r="A20" s="52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</row>
    <row r="21" spans="1:79" ht="24.95" customHeight="1" x14ac:dyDescent="0.2">
      <c r="A21" s="180" t="s">
        <v>44</v>
      </c>
      <c r="B21" s="180"/>
      <c r="C21" s="180"/>
      <c r="D21" s="180"/>
      <c r="E21" s="180"/>
      <c r="F21" s="180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80"/>
      <c r="R21" s="180"/>
      <c r="S21" s="180"/>
      <c r="T21" s="180"/>
      <c r="U21" s="181">
        <f>SUM(AS21+I22)</f>
        <v>771367</v>
      </c>
      <c r="V21" s="181"/>
      <c r="W21" s="181"/>
      <c r="X21" s="181"/>
      <c r="Y21" s="181"/>
      <c r="Z21" s="181"/>
      <c r="AA21" s="181"/>
      <c r="AB21" s="181"/>
      <c r="AC21" s="181"/>
      <c r="AD21" s="181"/>
      <c r="AE21" s="182" t="s">
        <v>45</v>
      </c>
      <c r="AF21" s="182"/>
      <c r="AG21" s="182"/>
      <c r="AH21" s="182"/>
      <c r="AI21" s="182"/>
      <c r="AJ21" s="182"/>
      <c r="AK21" s="182"/>
      <c r="AL21" s="182"/>
      <c r="AM21" s="182"/>
      <c r="AN21" s="182"/>
      <c r="AO21" s="182"/>
      <c r="AP21" s="182"/>
      <c r="AQ21" s="182"/>
      <c r="AR21" s="182"/>
      <c r="AS21" s="181">
        <f>681778+41589</f>
        <v>723367</v>
      </c>
      <c r="AT21" s="181"/>
      <c r="AU21" s="181"/>
      <c r="AV21" s="181"/>
      <c r="AW21" s="181"/>
      <c r="AX21" s="181"/>
      <c r="AY21" s="181"/>
      <c r="AZ21" s="181"/>
      <c r="BA21" s="181"/>
      <c r="BB21" s="181"/>
      <c r="BC21" s="181"/>
      <c r="BD21" s="183" t="s">
        <v>20</v>
      </c>
      <c r="BE21" s="183"/>
      <c r="BF21" s="183"/>
      <c r="BG21" s="183"/>
      <c r="BH21" s="183"/>
      <c r="BI21" s="183"/>
      <c r="BJ21" s="183"/>
      <c r="BK21" s="183"/>
      <c r="BL21" s="183"/>
    </row>
    <row r="22" spans="1:79" ht="24.95" customHeight="1" x14ac:dyDescent="0.2">
      <c r="A22" s="183" t="s">
        <v>19</v>
      </c>
      <c r="B22" s="183"/>
      <c r="C22" s="183"/>
      <c r="D22" s="183"/>
      <c r="E22" s="183"/>
      <c r="F22" s="183"/>
      <c r="G22" s="183"/>
      <c r="H22" s="183"/>
      <c r="I22" s="181">
        <v>48000</v>
      </c>
      <c r="J22" s="181"/>
      <c r="K22" s="181"/>
      <c r="L22" s="181"/>
      <c r="M22" s="181"/>
      <c r="N22" s="181"/>
      <c r="O22" s="181"/>
      <c r="P22" s="181"/>
      <c r="Q22" s="181"/>
      <c r="R22" s="181"/>
      <c r="S22" s="181"/>
      <c r="T22" s="183" t="s">
        <v>21</v>
      </c>
      <c r="U22" s="183"/>
      <c r="V22" s="183"/>
      <c r="W22" s="183"/>
      <c r="X22" s="53"/>
      <c r="Y22" s="53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5"/>
      <c r="AO22" s="55"/>
      <c r="AP22" s="55"/>
      <c r="AQ22" s="55"/>
      <c r="AR22" s="55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55"/>
      <c r="BE22" s="55"/>
      <c r="BF22" s="55"/>
      <c r="BG22" s="55"/>
      <c r="BH22" s="55"/>
      <c r="BI22" s="55"/>
      <c r="BJ22" s="52"/>
      <c r="BK22" s="52"/>
      <c r="BL22" s="52"/>
    </row>
    <row r="23" spans="1:79" ht="12.75" customHeight="1" x14ac:dyDescent="0.2">
      <c r="A23" s="85"/>
      <c r="B23" s="85"/>
      <c r="C23" s="85"/>
      <c r="D23" s="85"/>
      <c r="E23" s="85"/>
      <c r="F23" s="85"/>
      <c r="G23" s="85"/>
      <c r="H23" s="85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85"/>
      <c r="U23" s="85"/>
      <c r="V23" s="85"/>
      <c r="W23" s="85"/>
      <c r="X23" s="53"/>
      <c r="Y23" s="53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5"/>
      <c r="AO23" s="55"/>
      <c r="AP23" s="55"/>
      <c r="AQ23" s="55"/>
      <c r="AR23" s="55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5"/>
      <c r="BE23" s="55"/>
      <c r="BF23" s="55"/>
      <c r="BG23" s="55"/>
      <c r="BH23" s="55"/>
      <c r="BI23" s="55"/>
      <c r="BJ23" s="52"/>
      <c r="BK23" s="52"/>
      <c r="BL23" s="52"/>
    </row>
    <row r="24" spans="1:79" ht="15.75" customHeight="1" x14ac:dyDescent="0.2">
      <c r="A24" s="171" t="s">
        <v>32</v>
      </c>
      <c r="B24" s="171"/>
      <c r="C24" s="171"/>
      <c r="D24" s="171"/>
      <c r="E24" s="171"/>
      <c r="F24" s="171"/>
      <c r="G24" s="171"/>
      <c r="H24" s="171"/>
      <c r="I24" s="171"/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171"/>
      <c r="W24" s="171"/>
      <c r="X24" s="171"/>
      <c r="Y24" s="171"/>
      <c r="Z24" s="171"/>
      <c r="AA24" s="171"/>
      <c r="AB24" s="171"/>
      <c r="AC24" s="171"/>
      <c r="AD24" s="171"/>
      <c r="AE24" s="171"/>
      <c r="AF24" s="171"/>
      <c r="AG24" s="171"/>
      <c r="AH24" s="171"/>
      <c r="AI24" s="171"/>
      <c r="AJ24" s="171"/>
      <c r="AK24" s="171"/>
      <c r="AL24" s="171"/>
      <c r="AM24" s="171"/>
      <c r="AN24" s="171"/>
      <c r="AO24" s="171"/>
      <c r="AP24" s="171"/>
      <c r="AQ24" s="171"/>
      <c r="AR24" s="171"/>
      <c r="AS24" s="171"/>
      <c r="AT24" s="171"/>
      <c r="AU24" s="171"/>
      <c r="AV24" s="171"/>
      <c r="AW24" s="171"/>
      <c r="AX24" s="171"/>
      <c r="AY24" s="171"/>
      <c r="AZ24" s="171"/>
      <c r="BA24" s="171"/>
      <c r="BB24" s="171"/>
      <c r="BC24" s="171"/>
      <c r="BD24" s="171"/>
      <c r="BE24" s="171"/>
      <c r="BF24" s="171"/>
      <c r="BG24" s="171"/>
      <c r="BH24" s="171"/>
      <c r="BI24" s="171"/>
      <c r="BJ24" s="171"/>
      <c r="BK24" s="171"/>
      <c r="BL24" s="171"/>
    </row>
    <row r="25" spans="1:79" ht="115.5" customHeight="1" x14ac:dyDescent="0.2">
      <c r="A25" s="188" t="s">
        <v>474</v>
      </c>
      <c r="B25" s="165"/>
      <c r="C25" s="165"/>
      <c r="D25" s="165"/>
      <c r="E25" s="165"/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/>
      <c r="AF25" s="165"/>
      <c r="AG25" s="165"/>
      <c r="AH25" s="165"/>
      <c r="AI25" s="165"/>
      <c r="AJ25" s="165"/>
      <c r="AK25" s="165"/>
      <c r="AL25" s="165"/>
      <c r="AM25" s="165"/>
      <c r="AN25" s="165"/>
      <c r="AO25" s="165"/>
      <c r="AP25" s="165"/>
      <c r="AQ25" s="165"/>
      <c r="AR25" s="165"/>
      <c r="AS25" s="165"/>
      <c r="AT25" s="165"/>
      <c r="AU25" s="165"/>
      <c r="AV25" s="165"/>
      <c r="AW25" s="165"/>
      <c r="AX25" s="165"/>
      <c r="AY25" s="165"/>
      <c r="AZ25" s="165"/>
      <c r="BA25" s="165"/>
      <c r="BB25" s="165"/>
      <c r="BC25" s="165"/>
      <c r="BD25" s="165"/>
      <c r="BE25" s="165"/>
      <c r="BF25" s="165"/>
      <c r="BG25" s="165"/>
      <c r="BH25" s="165"/>
      <c r="BI25" s="165"/>
      <c r="BJ25" s="165"/>
      <c r="BK25" s="165"/>
      <c r="BL25" s="165"/>
    </row>
    <row r="26" spans="1:79" ht="12.75" customHeight="1" x14ac:dyDescent="0.2">
      <c r="A26" s="56"/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</row>
    <row r="27" spans="1:79" ht="15.75" customHeight="1" x14ac:dyDescent="0.2">
      <c r="A27" s="183" t="s">
        <v>31</v>
      </c>
      <c r="B27" s="183"/>
      <c r="C27" s="183"/>
      <c r="D27" s="183"/>
      <c r="E27" s="183"/>
      <c r="F27" s="183"/>
      <c r="G27" s="183"/>
      <c r="H27" s="183"/>
      <c r="I27" s="183"/>
      <c r="J27" s="183"/>
      <c r="K27" s="183"/>
      <c r="L27" s="183"/>
      <c r="M27" s="183"/>
      <c r="N27" s="183"/>
      <c r="O27" s="183"/>
      <c r="P27" s="183"/>
      <c r="Q27" s="183"/>
      <c r="R27" s="183"/>
      <c r="S27" s="183"/>
      <c r="T27" s="183"/>
      <c r="U27" s="183"/>
      <c r="V27" s="183"/>
      <c r="W27" s="183"/>
      <c r="X27" s="183"/>
      <c r="Y27" s="183"/>
      <c r="Z27" s="183"/>
      <c r="AA27" s="183"/>
      <c r="AB27" s="183"/>
      <c r="AC27" s="183"/>
      <c r="AD27" s="183"/>
      <c r="AE27" s="183"/>
      <c r="AF27" s="183"/>
      <c r="AG27" s="183"/>
      <c r="AH27" s="183"/>
      <c r="AI27" s="183"/>
      <c r="AJ27" s="183"/>
      <c r="AK27" s="183"/>
      <c r="AL27" s="183"/>
      <c r="AM27" s="183"/>
      <c r="AN27" s="183"/>
      <c r="AO27" s="183"/>
      <c r="AP27" s="183"/>
      <c r="AQ27" s="183"/>
      <c r="AR27" s="183"/>
      <c r="AS27" s="183"/>
      <c r="AT27" s="183"/>
      <c r="AU27" s="183"/>
      <c r="AV27" s="183"/>
      <c r="AW27" s="183"/>
      <c r="AX27" s="183"/>
      <c r="AY27" s="183"/>
      <c r="AZ27" s="183"/>
      <c r="BA27" s="183"/>
      <c r="BB27" s="183"/>
      <c r="BC27" s="183"/>
      <c r="BD27" s="183"/>
      <c r="BE27" s="183"/>
      <c r="BF27" s="183"/>
      <c r="BG27" s="183"/>
      <c r="BH27" s="183"/>
      <c r="BI27" s="183"/>
      <c r="BJ27" s="183"/>
      <c r="BK27" s="183"/>
      <c r="BL27" s="183"/>
    </row>
    <row r="28" spans="1:79" ht="20.25" customHeight="1" x14ac:dyDescent="0.2">
      <c r="A28" s="189" t="s">
        <v>25</v>
      </c>
      <c r="B28" s="189"/>
      <c r="C28" s="189"/>
      <c r="D28" s="189"/>
      <c r="E28" s="189"/>
      <c r="F28" s="189"/>
      <c r="G28" s="190" t="s">
        <v>35</v>
      </c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  <c r="AL28" s="191"/>
      <c r="AM28" s="191"/>
      <c r="AN28" s="191"/>
      <c r="AO28" s="191"/>
      <c r="AP28" s="191"/>
      <c r="AQ28" s="191"/>
      <c r="AR28" s="191"/>
      <c r="AS28" s="191"/>
      <c r="AT28" s="191"/>
      <c r="AU28" s="191"/>
      <c r="AV28" s="191"/>
      <c r="AW28" s="191"/>
      <c r="AX28" s="191"/>
      <c r="AY28" s="191"/>
      <c r="AZ28" s="191"/>
      <c r="BA28" s="191"/>
      <c r="BB28" s="191"/>
      <c r="BC28" s="191"/>
      <c r="BD28" s="191"/>
      <c r="BE28" s="191"/>
      <c r="BF28" s="191"/>
      <c r="BG28" s="191"/>
      <c r="BH28" s="191"/>
      <c r="BI28" s="191"/>
      <c r="BJ28" s="191"/>
      <c r="BK28" s="191"/>
      <c r="BL28" s="192"/>
    </row>
    <row r="29" spans="1:79" ht="15.75" x14ac:dyDescent="0.2">
      <c r="A29" s="193">
        <v>1</v>
      </c>
      <c r="B29" s="193"/>
      <c r="C29" s="193"/>
      <c r="D29" s="193"/>
      <c r="E29" s="193"/>
      <c r="F29" s="193"/>
      <c r="G29" s="190">
        <v>2</v>
      </c>
      <c r="H29" s="191"/>
      <c r="I29" s="191"/>
      <c r="J29" s="191"/>
      <c r="K29" s="191"/>
      <c r="L29" s="191"/>
      <c r="M29" s="191"/>
      <c r="N29" s="191"/>
      <c r="O29" s="191"/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191"/>
      <c r="AK29" s="191"/>
      <c r="AL29" s="191"/>
      <c r="AM29" s="191"/>
      <c r="AN29" s="191"/>
      <c r="AO29" s="191"/>
      <c r="AP29" s="191"/>
      <c r="AQ29" s="191"/>
      <c r="AR29" s="191"/>
      <c r="AS29" s="191"/>
      <c r="AT29" s="191"/>
      <c r="AU29" s="191"/>
      <c r="AV29" s="191"/>
      <c r="AW29" s="191"/>
      <c r="AX29" s="191"/>
      <c r="AY29" s="191"/>
      <c r="AZ29" s="191"/>
      <c r="BA29" s="191"/>
      <c r="BB29" s="191"/>
      <c r="BC29" s="191"/>
      <c r="BD29" s="191"/>
      <c r="BE29" s="191"/>
      <c r="BF29" s="191"/>
      <c r="BG29" s="191"/>
      <c r="BH29" s="191"/>
      <c r="BI29" s="191"/>
      <c r="BJ29" s="191"/>
      <c r="BK29" s="191"/>
      <c r="BL29" s="192"/>
    </row>
    <row r="30" spans="1:79" ht="12.75" customHeight="1" x14ac:dyDescent="0.2">
      <c r="A30" s="141">
        <v>1</v>
      </c>
      <c r="B30" s="141"/>
      <c r="C30" s="141"/>
      <c r="D30" s="141"/>
      <c r="E30" s="141"/>
      <c r="F30" s="141"/>
      <c r="G30" s="185" t="s">
        <v>225</v>
      </c>
      <c r="H30" s="186"/>
      <c r="I30" s="186"/>
      <c r="J30" s="186"/>
      <c r="K30" s="186"/>
      <c r="L30" s="186"/>
      <c r="M30" s="186"/>
      <c r="N30" s="186"/>
      <c r="O30" s="186"/>
      <c r="P30" s="186"/>
      <c r="Q30" s="186"/>
      <c r="R30" s="186"/>
      <c r="S30" s="186"/>
      <c r="T30" s="186"/>
      <c r="U30" s="186"/>
      <c r="V30" s="186"/>
      <c r="W30" s="186"/>
      <c r="X30" s="186"/>
      <c r="Y30" s="186"/>
      <c r="Z30" s="186"/>
      <c r="AA30" s="186"/>
      <c r="AB30" s="186"/>
      <c r="AC30" s="186"/>
      <c r="AD30" s="186"/>
      <c r="AE30" s="186"/>
      <c r="AF30" s="186"/>
      <c r="AG30" s="186"/>
      <c r="AH30" s="186"/>
      <c r="AI30" s="186"/>
      <c r="AJ30" s="186"/>
      <c r="AK30" s="186"/>
      <c r="AL30" s="186"/>
      <c r="AM30" s="186"/>
      <c r="AN30" s="186"/>
      <c r="AO30" s="186"/>
      <c r="AP30" s="186"/>
      <c r="AQ30" s="186"/>
      <c r="AR30" s="186"/>
      <c r="AS30" s="186"/>
      <c r="AT30" s="186"/>
      <c r="AU30" s="186"/>
      <c r="AV30" s="186"/>
      <c r="AW30" s="186"/>
      <c r="AX30" s="186"/>
      <c r="AY30" s="186"/>
      <c r="AZ30" s="186"/>
      <c r="BA30" s="186"/>
      <c r="BB30" s="186"/>
      <c r="BC30" s="186"/>
      <c r="BD30" s="186"/>
      <c r="BE30" s="186"/>
      <c r="BF30" s="186"/>
      <c r="BG30" s="186"/>
      <c r="BH30" s="186"/>
      <c r="BI30" s="186"/>
      <c r="BJ30" s="186"/>
      <c r="BK30" s="186"/>
      <c r="BL30" s="187"/>
      <c r="CA30" s="36" t="s">
        <v>43</v>
      </c>
    </row>
    <row r="31" spans="1:79" ht="12.75" customHeight="1" x14ac:dyDescent="0.2">
      <c r="A31" s="56"/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56"/>
    </row>
    <row r="32" spans="1:79" ht="15.95" customHeight="1" x14ac:dyDescent="0.2">
      <c r="A32" s="183" t="s">
        <v>33</v>
      </c>
      <c r="B32" s="183"/>
      <c r="C32" s="183"/>
      <c r="D32" s="183"/>
      <c r="E32" s="183"/>
      <c r="F32" s="183"/>
      <c r="G32" s="183"/>
      <c r="H32" s="183"/>
      <c r="I32" s="183"/>
      <c r="J32" s="183"/>
      <c r="K32" s="183"/>
      <c r="L32" s="183"/>
      <c r="M32" s="183"/>
      <c r="N32" s="183"/>
      <c r="O32" s="183"/>
      <c r="P32" s="183"/>
      <c r="Q32" s="183"/>
      <c r="R32" s="183"/>
      <c r="S32" s="183"/>
      <c r="T32" s="183"/>
      <c r="U32" s="183"/>
      <c r="V32" s="183"/>
      <c r="W32" s="183"/>
      <c r="X32" s="183"/>
      <c r="Y32" s="183"/>
      <c r="Z32" s="183"/>
      <c r="AA32" s="183"/>
      <c r="AB32" s="183"/>
      <c r="AC32" s="183"/>
      <c r="AD32" s="183"/>
      <c r="AE32" s="183"/>
      <c r="AF32" s="183"/>
      <c r="AG32" s="183"/>
      <c r="AH32" s="183"/>
      <c r="AI32" s="183"/>
      <c r="AJ32" s="183"/>
      <c r="AK32" s="183"/>
      <c r="AL32" s="183"/>
      <c r="AM32" s="183"/>
      <c r="AN32" s="183"/>
      <c r="AO32" s="183"/>
      <c r="AP32" s="183"/>
      <c r="AQ32" s="183"/>
      <c r="AR32" s="183"/>
      <c r="AS32" s="183"/>
      <c r="AT32" s="183"/>
      <c r="AU32" s="183"/>
      <c r="AV32" s="183"/>
      <c r="AW32" s="183"/>
      <c r="AX32" s="183"/>
      <c r="AY32" s="183"/>
      <c r="AZ32" s="183"/>
      <c r="BA32" s="183"/>
      <c r="BB32" s="183"/>
      <c r="BC32" s="183"/>
      <c r="BD32" s="183"/>
      <c r="BE32" s="183"/>
      <c r="BF32" s="183"/>
      <c r="BG32" s="183"/>
      <c r="BH32" s="183"/>
      <c r="BI32" s="183"/>
      <c r="BJ32" s="183"/>
      <c r="BK32" s="183"/>
      <c r="BL32" s="183"/>
    </row>
    <row r="33" spans="1:79" ht="15.95" customHeight="1" x14ac:dyDescent="0.2">
      <c r="A33" s="188" t="s">
        <v>242</v>
      </c>
      <c r="B33" s="165"/>
      <c r="C33" s="165"/>
      <c r="D33" s="165"/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/>
      <c r="AF33" s="165"/>
      <c r="AG33" s="165"/>
      <c r="AH33" s="165"/>
      <c r="AI33" s="165"/>
      <c r="AJ33" s="165"/>
      <c r="AK33" s="165"/>
      <c r="AL33" s="165"/>
      <c r="AM33" s="165"/>
      <c r="AN33" s="165"/>
      <c r="AO33" s="165"/>
      <c r="AP33" s="165"/>
      <c r="AQ33" s="165"/>
      <c r="AR33" s="165"/>
      <c r="AS33" s="165"/>
      <c r="AT33" s="165"/>
      <c r="AU33" s="165"/>
      <c r="AV33" s="165"/>
      <c r="AW33" s="165"/>
      <c r="AX33" s="165"/>
      <c r="AY33" s="165"/>
      <c r="AZ33" s="165"/>
      <c r="BA33" s="165"/>
      <c r="BB33" s="165"/>
      <c r="BC33" s="165"/>
      <c r="BD33" s="165"/>
      <c r="BE33" s="165"/>
      <c r="BF33" s="165"/>
      <c r="BG33" s="165"/>
      <c r="BH33" s="165"/>
      <c r="BI33" s="165"/>
      <c r="BJ33" s="165"/>
      <c r="BK33" s="165"/>
      <c r="BL33" s="165"/>
    </row>
    <row r="34" spans="1:79" ht="12.75" customHeight="1" x14ac:dyDescent="0.2">
      <c r="A34" s="85"/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</row>
    <row r="35" spans="1:79" ht="15.75" customHeight="1" x14ac:dyDescent="0.2">
      <c r="A35" s="183" t="s">
        <v>34</v>
      </c>
      <c r="B35" s="183"/>
      <c r="C35" s="183"/>
      <c r="D35" s="183"/>
      <c r="E35" s="183"/>
      <c r="F35" s="183"/>
      <c r="G35" s="183"/>
      <c r="H35" s="183"/>
      <c r="I35" s="183"/>
      <c r="J35" s="183"/>
      <c r="K35" s="183"/>
      <c r="L35" s="183"/>
      <c r="M35" s="183"/>
      <c r="N35" s="183"/>
      <c r="O35" s="183"/>
      <c r="P35" s="183"/>
      <c r="Q35" s="183"/>
      <c r="R35" s="183"/>
      <c r="S35" s="183"/>
      <c r="T35" s="183"/>
      <c r="U35" s="183"/>
      <c r="V35" s="183"/>
      <c r="W35" s="183"/>
      <c r="X35" s="183"/>
      <c r="Y35" s="183"/>
      <c r="Z35" s="183"/>
      <c r="AA35" s="183"/>
      <c r="AB35" s="183"/>
      <c r="AC35" s="183"/>
      <c r="AD35" s="183"/>
      <c r="AE35" s="183"/>
      <c r="AF35" s="183"/>
      <c r="AG35" s="183"/>
      <c r="AH35" s="183"/>
      <c r="AI35" s="183"/>
      <c r="AJ35" s="183"/>
      <c r="AK35" s="183"/>
      <c r="AL35" s="183"/>
      <c r="AM35" s="183"/>
      <c r="AN35" s="183"/>
      <c r="AO35" s="183"/>
      <c r="AP35" s="183"/>
      <c r="AQ35" s="183"/>
      <c r="AR35" s="183"/>
      <c r="AS35" s="183"/>
      <c r="AT35" s="183"/>
      <c r="AU35" s="183"/>
      <c r="AV35" s="183"/>
      <c r="AW35" s="183"/>
      <c r="AX35" s="183"/>
      <c r="AY35" s="183"/>
      <c r="AZ35" s="183"/>
      <c r="BA35" s="183"/>
      <c r="BB35" s="183"/>
      <c r="BC35" s="183"/>
      <c r="BD35" s="183"/>
      <c r="BE35" s="183"/>
      <c r="BF35" s="183"/>
      <c r="BG35" s="183"/>
      <c r="BH35" s="183"/>
      <c r="BI35" s="183"/>
      <c r="BJ35" s="183"/>
      <c r="BK35" s="183"/>
      <c r="BL35" s="183"/>
    </row>
    <row r="36" spans="1:79" ht="20.25" customHeight="1" x14ac:dyDescent="0.2">
      <c r="A36" s="189" t="s">
        <v>25</v>
      </c>
      <c r="B36" s="189"/>
      <c r="C36" s="189"/>
      <c r="D36" s="189"/>
      <c r="E36" s="189"/>
      <c r="F36" s="189"/>
      <c r="G36" s="190" t="s">
        <v>22</v>
      </c>
      <c r="H36" s="191"/>
      <c r="I36" s="191"/>
      <c r="J36" s="191"/>
      <c r="K36" s="191"/>
      <c r="L36" s="191"/>
      <c r="M36" s="191"/>
      <c r="N36" s="191"/>
      <c r="O36" s="191"/>
      <c r="P36" s="191"/>
      <c r="Q36" s="191"/>
      <c r="R36" s="191"/>
      <c r="S36" s="191"/>
      <c r="T36" s="191"/>
      <c r="U36" s="191"/>
      <c r="V36" s="191"/>
      <c r="W36" s="191"/>
      <c r="X36" s="191"/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  <c r="AI36" s="191"/>
      <c r="AJ36" s="191"/>
      <c r="AK36" s="191"/>
      <c r="AL36" s="191"/>
      <c r="AM36" s="191"/>
      <c r="AN36" s="191"/>
      <c r="AO36" s="191"/>
      <c r="AP36" s="191"/>
      <c r="AQ36" s="191"/>
      <c r="AR36" s="191"/>
      <c r="AS36" s="191"/>
      <c r="AT36" s="191"/>
      <c r="AU36" s="191"/>
      <c r="AV36" s="191"/>
      <c r="AW36" s="191"/>
      <c r="AX36" s="191"/>
      <c r="AY36" s="191"/>
      <c r="AZ36" s="191"/>
      <c r="BA36" s="191"/>
      <c r="BB36" s="191"/>
      <c r="BC36" s="191"/>
      <c r="BD36" s="191"/>
      <c r="BE36" s="191"/>
      <c r="BF36" s="191"/>
      <c r="BG36" s="191"/>
      <c r="BH36" s="191"/>
      <c r="BI36" s="191"/>
      <c r="BJ36" s="191"/>
      <c r="BK36" s="191"/>
      <c r="BL36" s="192"/>
    </row>
    <row r="37" spans="1:79" ht="15.75" x14ac:dyDescent="0.2">
      <c r="A37" s="193">
        <v>1</v>
      </c>
      <c r="B37" s="193"/>
      <c r="C37" s="193"/>
      <c r="D37" s="193"/>
      <c r="E37" s="193"/>
      <c r="F37" s="193"/>
      <c r="G37" s="190">
        <v>2</v>
      </c>
      <c r="H37" s="191"/>
      <c r="I37" s="191"/>
      <c r="J37" s="191"/>
      <c r="K37" s="191"/>
      <c r="L37" s="191"/>
      <c r="M37" s="191"/>
      <c r="N37" s="191"/>
      <c r="O37" s="191"/>
      <c r="P37" s="191"/>
      <c r="Q37" s="191"/>
      <c r="R37" s="191"/>
      <c r="S37" s="191"/>
      <c r="T37" s="191"/>
      <c r="U37" s="191"/>
      <c r="V37" s="191"/>
      <c r="W37" s="191"/>
      <c r="X37" s="191"/>
      <c r="Y37" s="191"/>
      <c r="Z37" s="191"/>
      <c r="AA37" s="191"/>
      <c r="AB37" s="191"/>
      <c r="AC37" s="191"/>
      <c r="AD37" s="191"/>
      <c r="AE37" s="191"/>
      <c r="AF37" s="191"/>
      <c r="AG37" s="191"/>
      <c r="AH37" s="191"/>
      <c r="AI37" s="191"/>
      <c r="AJ37" s="191"/>
      <c r="AK37" s="191"/>
      <c r="AL37" s="191"/>
      <c r="AM37" s="191"/>
      <c r="AN37" s="191"/>
      <c r="AO37" s="191"/>
      <c r="AP37" s="191"/>
      <c r="AQ37" s="191"/>
      <c r="AR37" s="191"/>
      <c r="AS37" s="191"/>
      <c r="AT37" s="191"/>
      <c r="AU37" s="191"/>
      <c r="AV37" s="191"/>
      <c r="AW37" s="191"/>
      <c r="AX37" s="191"/>
      <c r="AY37" s="191"/>
      <c r="AZ37" s="191"/>
      <c r="BA37" s="191"/>
      <c r="BB37" s="191"/>
      <c r="BC37" s="191"/>
      <c r="BD37" s="191"/>
      <c r="BE37" s="191"/>
      <c r="BF37" s="191"/>
      <c r="BG37" s="191"/>
      <c r="BH37" s="191"/>
      <c r="BI37" s="191"/>
      <c r="BJ37" s="191"/>
      <c r="BK37" s="191"/>
      <c r="BL37" s="192"/>
    </row>
    <row r="38" spans="1:79" ht="12.75" customHeight="1" x14ac:dyDescent="0.2">
      <c r="A38" s="141">
        <v>1</v>
      </c>
      <c r="B38" s="141"/>
      <c r="C38" s="141"/>
      <c r="D38" s="141"/>
      <c r="E38" s="141"/>
      <c r="F38" s="141"/>
      <c r="G38" s="185" t="s">
        <v>226</v>
      </c>
      <c r="H38" s="186"/>
      <c r="I38" s="186"/>
      <c r="J38" s="186"/>
      <c r="K38" s="186"/>
      <c r="L38" s="186"/>
      <c r="M38" s="186"/>
      <c r="N38" s="186"/>
      <c r="O38" s="186"/>
      <c r="P38" s="186"/>
      <c r="Q38" s="186"/>
      <c r="R38" s="186"/>
      <c r="S38" s="186"/>
      <c r="T38" s="186"/>
      <c r="U38" s="186"/>
      <c r="V38" s="186"/>
      <c r="W38" s="186"/>
      <c r="X38" s="186"/>
      <c r="Y38" s="186"/>
      <c r="Z38" s="186"/>
      <c r="AA38" s="186"/>
      <c r="AB38" s="186"/>
      <c r="AC38" s="186"/>
      <c r="AD38" s="186"/>
      <c r="AE38" s="186"/>
      <c r="AF38" s="186"/>
      <c r="AG38" s="186"/>
      <c r="AH38" s="186"/>
      <c r="AI38" s="186"/>
      <c r="AJ38" s="186"/>
      <c r="AK38" s="186"/>
      <c r="AL38" s="186"/>
      <c r="AM38" s="186"/>
      <c r="AN38" s="186"/>
      <c r="AO38" s="186"/>
      <c r="AP38" s="186"/>
      <c r="AQ38" s="186"/>
      <c r="AR38" s="186"/>
      <c r="AS38" s="186"/>
      <c r="AT38" s="186"/>
      <c r="AU38" s="186"/>
      <c r="AV38" s="186"/>
      <c r="AW38" s="186"/>
      <c r="AX38" s="186"/>
      <c r="AY38" s="186"/>
      <c r="AZ38" s="186"/>
      <c r="BA38" s="186"/>
      <c r="BB38" s="186"/>
      <c r="BC38" s="186"/>
      <c r="BD38" s="186"/>
      <c r="BE38" s="186"/>
      <c r="BF38" s="186"/>
      <c r="BG38" s="186"/>
      <c r="BH38" s="186"/>
      <c r="BI38" s="186"/>
      <c r="BJ38" s="186"/>
      <c r="BK38" s="186"/>
      <c r="BL38" s="187"/>
      <c r="CA38" s="36" t="s">
        <v>11</v>
      </c>
    </row>
    <row r="39" spans="1:79" ht="12.75" customHeight="1" x14ac:dyDescent="0.2">
      <c r="A39" s="141">
        <v>2</v>
      </c>
      <c r="B39" s="141"/>
      <c r="C39" s="141"/>
      <c r="D39" s="141"/>
      <c r="E39" s="141"/>
      <c r="F39" s="141"/>
      <c r="G39" s="185" t="s">
        <v>317</v>
      </c>
      <c r="H39" s="186"/>
      <c r="I39" s="186"/>
      <c r="J39" s="186"/>
      <c r="K39" s="186"/>
      <c r="L39" s="186"/>
      <c r="M39" s="186"/>
      <c r="N39" s="186"/>
      <c r="O39" s="186"/>
      <c r="P39" s="186"/>
      <c r="Q39" s="186"/>
      <c r="R39" s="186"/>
      <c r="S39" s="186"/>
      <c r="T39" s="186"/>
      <c r="U39" s="186"/>
      <c r="V39" s="186"/>
      <c r="W39" s="186"/>
      <c r="X39" s="186"/>
      <c r="Y39" s="186"/>
      <c r="Z39" s="186"/>
      <c r="AA39" s="186"/>
      <c r="AB39" s="186"/>
      <c r="AC39" s="186"/>
      <c r="AD39" s="186"/>
      <c r="AE39" s="186"/>
      <c r="AF39" s="186"/>
      <c r="AG39" s="186"/>
      <c r="AH39" s="186"/>
      <c r="AI39" s="186"/>
      <c r="AJ39" s="186"/>
      <c r="AK39" s="186"/>
      <c r="AL39" s="186"/>
      <c r="AM39" s="186"/>
      <c r="AN39" s="186"/>
      <c r="AO39" s="186"/>
      <c r="AP39" s="186"/>
      <c r="AQ39" s="186"/>
      <c r="AR39" s="186"/>
      <c r="AS39" s="186"/>
      <c r="AT39" s="186"/>
      <c r="AU39" s="186"/>
      <c r="AV39" s="186"/>
      <c r="AW39" s="186"/>
      <c r="AX39" s="186"/>
      <c r="AY39" s="186"/>
      <c r="AZ39" s="186"/>
      <c r="BA39" s="186"/>
      <c r="BB39" s="186"/>
      <c r="BC39" s="186"/>
      <c r="BD39" s="186"/>
      <c r="BE39" s="186"/>
      <c r="BF39" s="186"/>
      <c r="BG39" s="186"/>
      <c r="BH39" s="186"/>
      <c r="BI39" s="186"/>
      <c r="BJ39" s="186"/>
      <c r="BK39" s="186"/>
      <c r="BL39" s="187"/>
    </row>
    <row r="40" spans="1:79" ht="12.75" customHeight="1" x14ac:dyDescent="0.2">
      <c r="A40" s="141">
        <v>3</v>
      </c>
      <c r="B40" s="141"/>
      <c r="C40" s="141"/>
      <c r="D40" s="141"/>
      <c r="E40" s="141"/>
      <c r="F40" s="141"/>
      <c r="G40" s="185" t="s">
        <v>227</v>
      </c>
      <c r="H40" s="186"/>
      <c r="I40" s="186"/>
      <c r="J40" s="186"/>
      <c r="K40" s="186"/>
      <c r="L40" s="186"/>
      <c r="M40" s="186"/>
      <c r="N40" s="186"/>
      <c r="O40" s="186"/>
      <c r="P40" s="186"/>
      <c r="Q40" s="186"/>
      <c r="R40" s="186"/>
      <c r="S40" s="186"/>
      <c r="T40" s="186"/>
      <c r="U40" s="186"/>
      <c r="V40" s="186"/>
      <c r="W40" s="186"/>
      <c r="X40" s="186"/>
      <c r="Y40" s="186"/>
      <c r="Z40" s="186"/>
      <c r="AA40" s="186"/>
      <c r="AB40" s="186"/>
      <c r="AC40" s="186"/>
      <c r="AD40" s="186"/>
      <c r="AE40" s="186"/>
      <c r="AF40" s="186"/>
      <c r="AG40" s="186"/>
      <c r="AH40" s="186"/>
      <c r="AI40" s="186"/>
      <c r="AJ40" s="186"/>
      <c r="AK40" s="186"/>
      <c r="AL40" s="186"/>
      <c r="AM40" s="186"/>
      <c r="AN40" s="186"/>
      <c r="AO40" s="186"/>
      <c r="AP40" s="186"/>
      <c r="AQ40" s="186"/>
      <c r="AR40" s="186"/>
      <c r="AS40" s="186"/>
      <c r="AT40" s="186"/>
      <c r="AU40" s="186"/>
      <c r="AV40" s="186"/>
      <c r="AW40" s="186"/>
      <c r="AX40" s="186"/>
      <c r="AY40" s="186"/>
      <c r="AZ40" s="186"/>
      <c r="BA40" s="186"/>
      <c r="BB40" s="186"/>
      <c r="BC40" s="186"/>
      <c r="BD40" s="186"/>
      <c r="BE40" s="186"/>
      <c r="BF40" s="186"/>
      <c r="BG40" s="186"/>
      <c r="BH40" s="186"/>
      <c r="BI40" s="186"/>
      <c r="BJ40" s="186"/>
      <c r="BK40" s="186"/>
      <c r="BL40" s="187"/>
    </row>
    <row r="41" spans="1:79" x14ac:dyDescent="0.2">
      <c r="A41" s="69"/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0"/>
      <c r="BH41" s="70"/>
      <c r="BI41" s="70"/>
      <c r="BJ41" s="70"/>
      <c r="BK41" s="70"/>
      <c r="BL41" s="70"/>
    </row>
    <row r="42" spans="1:79" ht="15.75" customHeight="1" x14ac:dyDescent="0.2">
      <c r="A42" s="183" t="s">
        <v>36</v>
      </c>
      <c r="B42" s="183"/>
      <c r="C42" s="183"/>
      <c r="D42" s="183"/>
      <c r="E42" s="183"/>
      <c r="F42" s="183"/>
      <c r="G42" s="183"/>
      <c r="H42" s="183"/>
      <c r="I42" s="183"/>
      <c r="J42" s="183"/>
      <c r="K42" s="183"/>
      <c r="L42" s="183"/>
      <c r="M42" s="183"/>
      <c r="N42" s="183"/>
      <c r="O42" s="183"/>
      <c r="P42" s="183"/>
      <c r="Q42" s="183"/>
      <c r="R42" s="183"/>
      <c r="S42" s="183"/>
      <c r="T42" s="183"/>
      <c r="U42" s="183"/>
      <c r="V42" s="183"/>
      <c r="W42" s="183"/>
      <c r="X42" s="183"/>
      <c r="Y42" s="183"/>
      <c r="Z42" s="183"/>
      <c r="AA42" s="183"/>
      <c r="AB42" s="183"/>
      <c r="AC42" s="183"/>
      <c r="AD42" s="183"/>
      <c r="AE42" s="183"/>
      <c r="AF42" s="183"/>
      <c r="AG42" s="183"/>
      <c r="AH42" s="183"/>
      <c r="AI42" s="183"/>
      <c r="AJ42" s="183"/>
      <c r="AK42" s="183"/>
      <c r="AL42" s="183"/>
      <c r="AM42" s="183"/>
      <c r="AN42" s="183"/>
      <c r="AO42" s="183"/>
      <c r="AP42" s="183"/>
      <c r="AQ42" s="183"/>
      <c r="AR42" s="183"/>
      <c r="AS42" s="183"/>
      <c r="AT42" s="183"/>
      <c r="AU42" s="183"/>
      <c r="AV42" s="183"/>
      <c r="AW42" s="183"/>
      <c r="AX42" s="183"/>
      <c r="AY42" s="183"/>
      <c r="AZ42" s="183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6"/>
    </row>
    <row r="43" spans="1:79" ht="15" customHeight="1" x14ac:dyDescent="0.2">
      <c r="A43" s="194"/>
      <c r="B43" s="194"/>
      <c r="C43" s="194"/>
      <c r="D43" s="194"/>
      <c r="E43" s="194"/>
      <c r="F43" s="194"/>
      <c r="G43" s="194"/>
      <c r="H43" s="194"/>
      <c r="I43" s="194"/>
      <c r="J43" s="194"/>
      <c r="K43" s="194"/>
      <c r="L43" s="194"/>
      <c r="M43" s="194"/>
      <c r="N43" s="194"/>
      <c r="O43" s="194"/>
      <c r="P43" s="194"/>
      <c r="Q43" s="194"/>
      <c r="R43" s="194"/>
      <c r="S43" s="194"/>
      <c r="T43" s="194"/>
      <c r="U43" s="194"/>
      <c r="V43" s="194"/>
      <c r="W43" s="194"/>
      <c r="X43" s="194"/>
      <c r="Y43" s="194"/>
      <c r="Z43" s="194"/>
      <c r="AA43" s="194"/>
      <c r="AB43" s="194"/>
      <c r="AC43" s="194"/>
      <c r="AD43" s="194"/>
      <c r="AE43" s="194"/>
      <c r="AF43" s="194"/>
      <c r="AG43" s="194"/>
      <c r="AH43" s="194"/>
      <c r="AI43" s="194"/>
      <c r="AJ43" s="194"/>
      <c r="AK43" s="194"/>
      <c r="AL43" s="194"/>
      <c r="AM43" s="194"/>
      <c r="AN43" s="194"/>
      <c r="AO43" s="194"/>
      <c r="AP43" s="194"/>
      <c r="AQ43" s="194"/>
      <c r="AR43" s="194"/>
      <c r="AS43" s="194"/>
      <c r="AT43" s="194"/>
      <c r="AU43" s="194"/>
      <c r="AV43" s="194"/>
      <c r="AW43" s="194"/>
      <c r="AX43" s="194"/>
      <c r="AY43" s="194"/>
      <c r="AZ43" s="194"/>
      <c r="BA43" s="58"/>
      <c r="BB43" s="58"/>
      <c r="BC43" s="58"/>
      <c r="BD43" s="58"/>
      <c r="BE43" s="58"/>
      <c r="BF43" s="58"/>
      <c r="BG43" s="58"/>
      <c r="BH43" s="58"/>
      <c r="BI43" s="59"/>
      <c r="BJ43" s="59"/>
      <c r="BK43" s="59"/>
      <c r="BL43" s="59"/>
    </row>
    <row r="44" spans="1:79" ht="15.95" customHeight="1" x14ac:dyDescent="0.2">
      <c r="A44" s="193" t="s">
        <v>25</v>
      </c>
      <c r="B44" s="193"/>
      <c r="C44" s="193"/>
      <c r="D44" s="195" t="s">
        <v>23</v>
      </c>
      <c r="E44" s="196"/>
      <c r="F44" s="196"/>
      <c r="G44" s="196"/>
      <c r="H44" s="196"/>
      <c r="I44" s="196"/>
      <c r="J44" s="196"/>
      <c r="K44" s="196"/>
      <c r="L44" s="196"/>
      <c r="M44" s="196"/>
      <c r="N44" s="196"/>
      <c r="O44" s="196"/>
      <c r="P44" s="196"/>
      <c r="Q44" s="196"/>
      <c r="R44" s="196"/>
      <c r="S44" s="196"/>
      <c r="T44" s="196"/>
      <c r="U44" s="196"/>
      <c r="V44" s="196"/>
      <c r="W44" s="196"/>
      <c r="X44" s="196"/>
      <c r="Y44" s="196"/>
      <c r="Z44" s="196"/>
      <c r="AA44" s="196"/>
      <c r="AB44" s="197"/>
      <c r="AC44" s="193" t="s">
        <v>26</v>
      </c>
      <c r="AD44" s="193"/>
      <c r="AE44" s="193"/>
      <c r="AF44" s="193"/>
      <c r="AG44" s="193"/>
      <c r="AH44" s="193"/>
      <c r="AI44" s="193"/>
      <c r="AJ44" s="193"/>
      <c r="AK44" s="193" t="s">
        <v>27</v>
      </c>
      <c r="AL44" s="193"/>
      <c r="AM44" s="193"/>
      <c r="AN44" s="193"/>
      <c r="AO44" s="193"/>
      <c r="AP44" s="193"/>
      <c r="AQ44" s="193"/>
      <c r="AR44" s="193"/>
      <c r="AS44" s="193" t="s">
        <v>24</v>
      </c>
      <c r="AT44" s="193"/>
      <c r="AU44" s="193"/>
      <c r="AV44" s="193"/>
      <c r="AW44" s="193"/>
      <c r="AX44" s="193"/>
      <c r="AY44" s="193"/>
      <c r="AZ44" s="193"/>
      <c r="BA44" s="60"/>
      <c r="BB44" s="60"/>
      <c r="BC44" s="60"/>
      <c r="BD44" s="60"/>
      <c r="BE44" s="60"/>
      <c r="BF44" s="60"/>
      <c r="BG44" s="60"/>
      <c r="BH44" s="60"/>
    </row>
    <row r="45" spans="1:79" ht="19.5" customHeight="1" x14ac:dyDescent="0.2">
      <c r="A45" s="193"/>
      <c r="B45" s="193"/>
      <c r="C45" s="193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200"/>
      <c r="AC45" s="193"/>
      <c r="AD45" s="193"/>
      <c r="AE45" s="193"/>
      <c r="AF45" s="193"/>
      <c r="AG45" s="193"/>
      <c r="AH45" s="193"/>
      <c r="AI45" s="193"/>
      <c r="AJ45" s="193"/>
      <c r="AK45" s="193"/>
      <c r="AL45" s="193"/>
      <c r="AM45" s="193"/>
      <c r="AN45" s="193"/>
      <c r="AO45" s="193"/>
      <c r="AP45" s="193"/>
      <c r="AQ45" s="193"/>
      <c r="AR45" s="193"/>
      <c r="AS45" s="193"/>
      <c r="AT45" s="193"/>
      <c r="AU45" s="193"/>
      <c r="AV45" s="193"/>
      <c r="AW45" s="193"/>
      <c r="AX45" s="193"/>
      <c r="AY45" s="193"/>
      <c r="AZ45" s="193"/>
      <c r="BA45" s="60"/>
      <c r="BB45" s="60"/>
      <c r="BC45" s="60"/>
      <c r="BD45" s="60"/>
      <c r="BE45" s="60"/>
      <c r="BF45" s="60"/>
      <c r="BG45" s="60"/>
      <c r="BH45" s="60"/>
    </row>
    <row r="46" spans="1:79" ht="15.75" x14ac:dyDescent="0.2">
      <c r="A46" s="193">
        <v>1</v>
      </c>
      <c r="B46" s="193"/>
      <c r="C46" s="193"/>
      <c r="D46" s="201">
        <v>2</v>
      </c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3"/>
      <c r="AC46" s="193">
        <v>3</v>
      </c>
      <c r="AD46" s="193"/>
      <c r="AE46" s="193"/>
      <c r="AF46" s="193"/>
      <c r="AG46" s="193"/>
      <c r="AH46" s="193"/>
      <c r="AI46" s="193"/>
      <c r="AJ46" s="193"/>
      <c r="AK46" s="193">
        <v>4</v>
      </c>
      <c r="AL46" s="193"/>
      <c r="AM46" s="193"/>
      <c r="AN46" s="193"/>
      <c r="AO46" s="193"/>
      <c r="AP46" s="193"/>
      <c r="AQ46" s="193"/>
      <c r="AR46" s="193"/>
      <c r="AS46" s="193">
        <v>5</v>
      </c>
      <c r="AT46" s="193"/>
      <c r="AU46" s="193"/>
      <c r="AV46" s="193"/>
      <c r="AW46" s="193"/>
      <c r="AX46" s="193"/>
      <c r="AY46" s="193"/>
      <c r="AZ46" s="193"/>
      <c r="BA46" s="60"/>
      <c r="BB46" s="60"/>
      <c r="BC46" s="60"/>
      <c r="BD46" s="60"/>
      <c r="BE46" s="60"/>
      <c r="BF46" s="60"/>
      <c r="BG46" s="60"/>
      <c r="BH46" s="60"/>
    </row>
    <row r="47" spans="1:79" ht="12.75" customHeight="1" x14ac:dyDescent="0.2">
      <c r="A47" s="141">
        <v>1</v>
      </c>
      <c r="B47" s="141"/>
      <c r="C47" s="141"/>
      <c r="D47" s="185" t="s">
        <v>226</v>
      </c>
      <c r="E47" s="186"/>
      <c r="F47" s="186"/>
      <c r="G47" s="186"/>
      <c r="H47" s="186"/>
      <c r="I47" s="186"/>
      <c r="J47" s="186"/>
      <c r="K47" s="186"/>
      <c r="L47" s="186"/>
      <c r="M47" s="186"/>
      <c r="N47" s="186"/>
      <c r="O47" s="186"/>
      <c r="P47" s="186"/>
      <c r="Q47" s="186"/>
      <c r="R47" s="186"/>
      <c r="S47" s="186"/>
      <c r="T47" s="186"/>
      <c r="U47" s="186"/>
      <c r="V47" s="186"/>
      <c r="W47" s="186"/>
      <c r="X47" s="186"/>
      <c r="Y47" s="186"/>
      <c r="Z47" s="186"/>
      <c r="AA47" s="186"/>
      <c r="AB47" s="187"/>
      <c r="AC47" s="160">
        <v>143500</v>
      </c>
      <c r="AD47" s="160"/>
      <c r="AE47" s="160"/>
      <c r="AF47" s="160"/>
      <c r="AG47" s="160"/>
      <c r="AH47" s="160"/>
      <c r="AI47" s="160"/>
      <c r="AJ47" s="160"/>
      <c r="AK47" s="160">
        <v>0</v>
      </c>
      <c r="AL47" s="160"/>
      <c r="AM47" s="160"/>
      <c r="AN47" s="160"/>
      <c r="AO47" s="160"/>
      <c r="AP47" s="160"/>
      <c r="AQ47" s="160"/>
      <c r="AR47" s="160"/>
      <c r="AS47" s="160">
        <f>AC47+AK47</f>
        <v>143500</v>
      </c>
      <c r="AT47" s="160"/>
      <c r="AU47" s="160"/>
      <c r="AV47" s="160"/>
      <c r="AW47" s="160"/>
      <c r="AX47" s="160"/>
      <c r="AY47" s="160"/>
      <c r="AZ47" s="160"/>
      <c r="BA47" s="62"/>
      <c r="BB47" s="62"/>
      <c r="BC47" s="62"/>
      <c r="BD47" s="62"/>
      <c r="BE47" s="62"/>
      <c r="BF47" s="62"/>
      <c r="BG47" s="62"/>
      <c r="BH47" s="62"/>
      <c r="CA47" s="36" t="s">
        <v>12</v>
      </c>
    </row>
    <row r="48" spans="1:79" ht="27.75" customHeight="1" x14ac:dyDescent="0.2">
      <c r="A48" s="141">
        <v>2</v>
      </c>
      <c r="B48" s="141"/>
      <c r="C48" s="141"/>
      <c r="D48" s="185" t="s">
        <v>317</v>
      </c>
      <c r="E48" s="186"/>
      <c r="F48" s="186"/>
      <c r="G48" s="186"/>
      <c r="H48" s="186"/>
      <c r="I48" s="186"/>
      <c r="J48" s="186"/>
      <c r="K48" s="186"/>
      <c r="L48" s="186"/>
      <c r="M48" s="186"/>
      <c r="N48" s="186"/>
      <c r="O48" s="186"/>
      <c r="P48" s="186"/>
      <c r="Q48" s="186"/>
      <c r="R48" s="186"/>
      <c r="S48" s="186"/>
      <c r="T48" s="186"/>
      <c r="U48" s="186"/>
      <c r="V48" s="186"/>
      <c r="W48" s="186"/>
      <c r="X48" s="186"/>
      <c r="Y48" s="186"/>
      <c r="Z48" s="186"/>
      <c r="AA48" s="186"/>
      <c r="AB48" s="187"/>
      <c r="AC48" s="160">
        <f>469778+41589</f>
        <v>511367</v>
      </c>
      <c r="AD48" s="160"/>
      <c r="AE48" s="160"/>
      <c r="AF48" s="160"/>
      <c r="AG48" s="160"/>
      <c r="AH48" s="160"/>
      <c r="AI48" s="160"/>
      <c r="AJ48" s="160"/>
      <c r="AK48" s="160">
        <v>48000</v>
      </c>
      <c r="AL48" s="160"/>
      <c r="AM48" s="160"/>
      <c r="AN48" s="160"/>
      <c r="AO48" s="160"/>
      <c r="AP48" s="160"/>
      <c r="AQ48" s="160"/>
      <c r="AR48" s="160"/>
      <c r="AS48" s="160">
        <f>AC48+AK48</f>
        <v>559367</v>
      </c>
      <c r="AT48" s="160"/>
      <c r="AU48" s="160"/>
      <c r="AV48" s="160"/>
      <c r="AW48" s="160"/>
      <c r="AX48" s="160"/>
      <c r="AY48" s="160"/>
      <c r="AZ48" s="160"/>
      <c r="BA48" s="62"/>
      <c r="BB48" s="62"/>
      <c r="BC48" s="62"/>
      <c r="BD48" s="62"/>
      <c r="BE48" s="62"/>
      <c r="BF48" s="62"/>
      <c r="BG48" s="62"/>
      <c r="BH48" s="62"/>
    </row>
    <row r="49" spans="1:79" ht="12.75" customHeight="1" x14ac:dyDescent="0.2">
      <c r="A49" s="141">
        <v>3</v>
      </c>
      <c r="B49" s="141"/>
      <c r="C49" s="141"/>
      <c r="D49" s="185" t="s">
        <v>227</v>
      </c>
      <c r="E49" s="186"/>
      <c r="F49" s="186"/>
      <c r="G49" s="186"/>
      <c r="H49" s="186"/>
      <c r="I49" s="186"/>
      <c r="J49" s="186"/>
      <c r="K49" s="186"/>
      <c r="L49" s="186"/>
      <c r="M49" s="186"/>
      <c r="N49" s="186"/>
      <c r="O49" s="186"/>
      <c r="P49" s="186"/>
      <c r="Q49" s="186"/>
      <c r="R49" s="186"/>
      <c r="S49" s="186"/>
      <c r="T49" s="186"/>
      <c r="U49" s="186"/>
      <c r="V49" s="186"/>
      <c r="W49" s="186"/>
      <c r="X49" s="186"/>
      <c r="Y49" s="186"/>
      <c r="Z49" s="186"/>
      <c r="AA49" s="186"/>
      <c r="AB49" s="187"/>
      <c r="AC49" s="160">
        <v>68500</v>
      </c>
      <c r="AD49" s="160"/>
      <c r="AE49" s="160"/>
      <c r="AF49" s="160"/>
      <c r="AG49" s="160"/>
      <c r="AH49" s="160"/>
      <c r="AI49" s="160"/>
      <c r="AJ49" s="160"/>
      <c r="AK49" s="160">
        <v>0</v>
      </c>
      <c r="AL49" s="160"/>
      <c r="AM49" s="160"/>
      <c r="AN49" s="160"/>
      <c r="AO49" s="160"/>
      <c r="AP49" s="160"/>
      <c r="AQ49" s="160"/>
      <c r="AR49" s="160"/>
      <c r="AS49" s="160">
        <f>AC49+AK49</f>
        <v>68500</v>
      </c>
      <c r="AT49" s="160"/>
      <c r="AU49" s="160"/>
      <c r="AV49" s="160"/>
      <c r="AW49" s="160"/>
      <c r="AX49" s="160"/>
      <c r="AY49" s="160"/>
      <c r="AZ49" s="160"/>
      <c r="BA49" s="62"/>
      <c r="BB49" s="62"/>
      <c r="BC49" s="62"/>
      <c r="BD49" s="62"/>
      <c r="BE49" s="62"/>
      <c r="BF49" s="62"/>
      <c r="BG49" s="62"/>
      <c r="BH49" s="62"/>
    </row>
    <row r="50" spans="1:79" s="61" customFormat="1" x14ac:dyDescent="0.2">
      <c r="A50" s="204"/>
      <c r="B50" s="204"/>
      <c r="C50" s="204"/>
      <c r="D50" s="205" t="s">
        <v>59</v>
      </c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7"/>
      <c r="AC50" s="161">
        <f>SUM(AC47+AC48+AC49)</f>
        <v>723367</v>
      </c>
      <c r="AD50" s="161"/>
      <c r="AE50" s="161"/>
      <c r="AF50" s="161"/>
      <c r="AG50" s="161"/>
      <c r="AH50" s="161"/>
      <c r="AI50" s="161"/>
      <c r="AJ50" s="161"/>
      <c r="AK50" s="161">
        <f>SUM(AK47+AK48+AK49)</f>
        <v>48000</v>
      </c>
      <c r="AL50" s="161"/>
      <c r="AM50" s="161"/>
      <c r="AN50" s="161"/>
      <c r="AO50" s="161"/>
      <c r="AP50" s="161"/>
      <c r="AQ50" s="161"/>
      <c r="AR50" s="161"/>
      <c r="AS50" s="161">
        <f>AC50+AK50</f>
        <v>771367</v>
      </c>
      <c r="AT50" s="161"/>
      <c r="AU50" s="161"/>
      <c r="AV50" s="161"/>
      <c r="AW50" s="161"/>
      <c r="AX50" s="161"/>
      <c r="AY50" s="161"/>
      <c r="AZ50" s="161"/>
      <c r="BA50" s="63"/>
      <c r="BB50" s="63"/>
      <c r="BC50" s="63"/>
      <c r="BD50" s="63"/>
      <c r="BE50" s="63"/>
      <c r="BF50" s="63"/>
      <c r="BG50" s="63"/>
      <c r="BH50" s="63"/>
    </row>
    <row r="52" spans="1:79" ht="15.75" customHeight="1" x14ac:dyDescent="0.2">
      <c r="A52" s="171" t="s">
        <v>37</v>
      </c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1"/>
      <c r="N52" s="171"/>
      <c r="O52" s="171"/>
      <c r="P52" s="171"/>
      <c r="Q52" s="171"/>
      <c r="R52" s="171"/>
      <c r="S52" s="171"/>
      <c r="T52" s="171"/>
      <c r="U52" s="171"/>
      <c r="V52" s="171"/>
      <c r="W52" s="171"/>
      <c r="X52" s="171"/>
      <c r="Y52" s="171"/>
      <c r="Z52" s="171"/>
      <c r="AA52" s="171"/>
      <c r="AB52" s="171"/>
      <c r="AC52" s="171"/>
      <c r="AD52" s="171"/>
      <c r="AE52" s="171"/>
      <c r="AF52" s="171"/>
      <c r="AG52" s="171"/>
      <c r="AH52" s="171"/>
      <c r="AI52" s="171"/>
      <c r="AJ52" s="171"/>
      <c r="AK52" s="171"/>
      <c r="AL52" s="171"/>
      <c r="AM52" s="171"/>
      <c r="AN52" s="171"/>
      <c r="AO52" s="171"/>
      <c r="AP52" s="171"/>
      <c r="AQ52" s="171"/>
      <c r="AR52" s="171"/>
      <c r="AS52" s="171"/>
      <c r="AT52" s="171"/>
      <c r="AU52" s="171"/>
      <c r="AV52" s="171"/>
      <c r="AW52" s="171"/>
      <c r="AX52" s="171"/>
      <c r="AY52" s="171"/>
      <c r="AZ52" s="171"/>
      <c r="BA52" s="171"/>
      <c r="BB52" s="171"/>
      <c r="BC52" s="171"/>
      <c r="BD52" s="171"/>
      <c r="BE52" s="171"/>
      <c r="BF52" s="171"/>
      <c r="BG52" s="171"/>
      <c r="BH52" s="171"/>
      <c r="BI52" s="171"/>
      <c r="BJ52" s="171"/>
      <c r="BK52" s="171"/>
      <c r="BL52" s="171"/>
    </row>
    <row r="53" spans="1:79" ht="15" customHeight="1" x14ac:dyDescent="0.2">
      <c r="A53" s="194"/>
      <c r="B53" s="194"/>
      <c r="C53" s="194"/>
      <c r="D53" s="194"/>
      <c r="E53" s="194"/>
      <c r="F53" s="194"/>
      <c r="G53" s="194"/>
      <c r="H53" s="194"/>
      <c r="I53" s="194"/>
      <c r="J53" s="194"/>
      <c r="K53" s="194"/>
      <c r="L53" s="194"/>
      <c r="M53" s="194"/>
      <c r="N53" s="194"/>
      <c r="O53" s="194"/>
      <c r="P53" s="194"/>
      <c r="Q53" s="194"/>
      <c r="R53" s="194"/>
      <c r="S53" s="194"/>
      <c r="T53" s="194"/>
      <c r="U53" s="194"/>
      <c r="V53" s="194"/>
      <c r="W53" s="194"/>
      <c r="X53" s="194"/>
      <c r="Y53" s="194"/>
      <c r="Z53" s="194"/>
      <c r="AA53" s="194"/>
      <c r="AB53" s="194"/>
      <c r="AC53" s="194"/>
      <c r="AD53" s="194"/>
      <c r="AE53" s="194"/>
      <c r="AF53" s="194"/>
      <c r="AG53" s="194"/>
      <c r="AH53" s="194"/>
      <c r="AI53" s="194"/>
      <c r="AJ53" s="194"/>
      <c r="AK53" s="194"/>
      <c r="AL53" s="194"/>
      <c r="AM53" s="194"/>
      <c r="AN53" s="194"/>
      <c r="AO53" s="194"/>
      <c r="AP53" s="194"/>
      <c r="AQ53" s="194"/>
      <c r="AR53" s="194"/>
      <c r="AS53" s="194"/>
      <c r="AT53" s="194"/>
      <c r="AU53" s="194"/>
      <c r="AV53" s="194"/>
      <c r="AW53" s="194"/>
      <c r="AX53" s="194"/>
      <c r="AY53" s="194"/>
      <c r="AZ53" s="59"/>
      <c r="BA53" s="59"/>
      <c r="BB53" s="59"/>
      <c r="BC53" s="59"/>
      <c r="BD53" s="59"/>
      <c r="BE53" s="59"/>
      <c r="BF53" s="59"/>
      <c r="BG53" s="59"/>
      <c r="BH53" s="59"/>
      <c r="BI53" s="59"/>
      <c r="BJ53" s="59"/>
      <c r="BK53" s="59"/>
      <c r="BL53" s="59"/>
    </row>
    <row r="54" spans="1:79" ht="15.95" customHeight="1" x14ac:dyDescent="0.2">
      <c r="A54" s="193" t="s">
        <v>25</v>
      </c>
      <c r="B54" s="193"/>
      <c r="C54" s="193"/>
      <c r="D54" s="195" t="s">
        <v>29</v>
      </c>
      <c r="E54" s="196"/>
      <c r="F54" s="196"/>
      <c r="G54" s="196"/>
      <c r="H54" s="196"/>
      <c r="I54" s="196"/>
      <c r="J54" s="196"/>
      <c r="K54" s="196"/>
      <c r="L54" s="196"/>
      <c r="M54" s="196"/>
      <c r="N54" s="196"/>
      <c r="O54" s="196"/>
      <c r="P54" s="196"/>
      <c r="Q54" s="196"/>
      <c r="R54" s="196"/>
      <c r="S54" s="196"/>
      <c r="T54" s="196"/>
      <c r="U54" s="196"/>
      <c r="V54" s="196"/>
      <c r="W54" s="196"/>
      <c r="X54" s="196"/>
      <c r="Y54" s="196"/>
      <c r="Z54" s="196"/>
      <c r="AA54" s="197"/>
      <c r="AB54" s="193" t="s">
        <v>26</v>
      </c>
      <c r="AC54" s="193"/>
      <c r="AD54" s="193"/>
      <c r="AE54" s="193"/>
      <c r="AF54" s="193"/>
      <c r="AG54" s="193"/>
      <c r="AH54" s="193"/>
      <c r="AI54" s="193"/>
      <c r="AJ54" s="193" t="s">
        <v>27</v>
      </c>
      <c r="AK54" s="193"/>
      <c r="AL54" s="193"/>
      <c r="AM54" s="193"/>
      <c r="AN54" s="193"/>
      <c r="AO54" s="193"/>
      <c r="AP54" s="193"/>
      <c r="AQ54" s="193"/>
      <c r="AR54" s="193" t="s">
        <v>24</v>
      </c>
      <c r="AS54" s="193"/>
      <c r="AT54" s="193"/>
      <c r="AU54" s="193"/>
      <c r="AV54" s="193"/>
      <c r="AW54" s="193"/>
      <c r="AX54" s="193"/>
      <c r="AY54" s="193"/>
    </row>
    <row r="55" spans="1:79" ht="13.5" customHeight="1" x14ac:dyDescent="0.2">
      <c r="A55" s="193"/>
      <c r="B55" s="193"/>
      <c r="C55" s="193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200"/>
      <c r="AB55" s="193"/>
      <c r="AC55" s="193"/>
      <c r="AD55" s="193"/>
      <c r="AE55" s="193"/>
      <c r="AF55" s="193"/>
      <c r="AG55" s="193"/>
      <c r="AH55" s="193"/>
      <c r="AI55" s="193"/>
      <c r="AJ55" s="193"/>
      <c r="AK55" s="193"/>
      <c r="AL55" s="193"/>
      <c r="AM55" s="193"/>
      <c r="AN55" s="193"/>
      <c r="AO55" s="193"/>
      <c r="AP55" s="193"/>
      <c r="AQ55" s="193"/>
      <c r="AR55" s="193"/>
      <c r="AS55" s="193"/>
      <c r="AT55" s="193"/>
      <c r="AU55" s="193"/>
      <c r="AV55" s="193"/>
      <c r="AW55" s="193"/>
      <c r="AX55" s="193"/>
      <c r="AY55" s="193"/>
    </row>
    <row r="56" spans="1:79" ht="15.75" customHeight="1" x14ac:dyDescent="0.2">
      <c r="A56" s="193">
        <v>1</v>
      </c>
      <c r="B56" s="193"/>
      <c r="C56" s="193"/>
      <c r="D56" s="201">
        <v>2</v>
      </c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3"/>
      <c r="AB56" s="193">
        <v>3</v>
      </c>
      <c r="AC56" s="193"/>
      <c r="AD56" s="193"/>
      <c r="AE56" s="193"/>
      <c r="AF56" s="193"/>
      <c r="AG56" s="193"/>
      <c r="AH56" s="193"/>
      <c r="AI56" s="193"/>
      <c r="AJ56" s="193">
        <v>4</v>
      </c>
      <c r="AK56" s="193"/>
      <c r="AL56" s="193"/>
      <c r="AM56" s="193"/>
      <c r="AN56" s="193"/>
      <c r="AO56" s="193"/>
      <c r="AP56" s="193"/>
      <c r="AQ56" s="193"/>
      <c r="AR56" s="193">
        <v>5</v>
      </c>
      <c r="AS56" s="193"/>
      <c r="AT56" s="193"/>
      <c r="AU56" s="193"/>
      <c r="AV56" s="193"/>
      <c r="AW56" s="193"/>
      <c r="AX56" s="193"/>
      <c r="AY56" s="193"/>
    </row>
    <row r="57" spans="1:79" ht="25.5" customHeight="1" x14ac:dyDescent="0.2">
      <c r="A57" s="141">
        <v>1</v>
      </c>
      <c r="B57" s="141"/>
      <c r="C57" s="141"/>
      <c r="D57" s="185" t="s">
        <v>318</v>
      </c>
      <c r="E57" s="186"/>
      <c r="F57" s="186"/>
      <c r="G57" s="186"/>
      <c r="H57" s="186"/>
      <c r="I57" s="186"/>
      <c r="J57" s="186"/>
      <c r="K57" s="186"/>
      <c r="L57" s="186"/>
      <c r="M57" s="186"/>
      <c r="N57" s="186"/>
      <c r="O57" s="186"/>
      <c r="P57" s="186"/>
      <c r="Q57" s="186"/>
      <c r="R57" s="186"/>
      <c r="S57" s="186"/>
      <c r="T57" s="186"/>
      <c r="U57" s="186"/>
      <c r="V57" s="186"/>
      <c r="W57" s="186"/>
      <c r="X57" s="186"/>
      <c r="Y57" s="186"/>
      <c r="Z57" s="186"/>
      <c r="AA57" s="187"/>
      <c r="AB57" s="160">
        <v>723367</v>
      </c>
      <c r="AC57" s="160"/>
      <c r="AD57" s="160"/>
      <c r="AE57" s="160"/>
      <c r="AF57" s="160"/>
      <c r="AG57" s="160"/>
      <c r="AH57" s="160"/>
      <c r="AI57" s="160"/>
      <c r="AJ57" s="160">
        <v>48000</v>
      </c>
      <c r="AK57" s="160"/>
      <c r="AL57" s="160"/>
      <c r="AM57" s="160"/>
      <c r="AN57" s="160"/>
      <c r="AO57" s="160"/>
      <c r="AP57" s="160"/>
      <c r="AQ57" s="160"/>
      <c r="AR57" s="160">
        <f>AB57+AJ57</f>
        <v>771367</v>
      </c>
      <c r="AS57" s="160"/>
      <c r="AT57" s="160"/>
      <c r="AU57" s="160"/>
      <c r="AV57" s="160"/>
      <c r="AW57" s="160"/>
      <c r="AX57" s="160"/>
      <c r="AY57" s="160"/>
      <c r="CA57" s="36" t="s">
        <v>14</v>
      </c>
    </row>
    <row r="58" spans="1:79" s="61" customFormat="1" ht="12.75" customHeight="1" x14ac:dyDescent="0.2">
      <c r="A58" s="204"/>
      <c r="B58" s="204"/>
      <c r="C58" s="204"/>
      <c r="D58" s="205" t="s">
        <v>24</v>
      </c>
      <c r="E58" s="206"/>
      <c r="F58" s="206"/>
      <c r="G58" s="206"/>
      <c r="H58" s="206"/>
      <c r="I58" s="206"/>
      <c r="J58" s="206"/>
      <c r="K58" s="206"/>
      <c r="L58" s="206"/>
      <c r="M58" s="206"/>
      <c r="N58" s="206"/>
      <c r="O58" s="206"/>
      <c r="P58" s="206"/>
      <c r="Q58" s="206"/>
      <c r="R58" s="206"/>
      <c r="S58" s="206"/>
      <c r="T58" s="206"/>
      <c r="U58" s="206"/>
      <c r="V58" s="206"/>
      <c r="W58" s="206"/>
      <c r="X58" s="206"/>
      <c r="Y58" s="206"/>
      <c r="Z58" s="206"/>
      <c r="AA58" s="207"/>
      <c r="AB58" s="161">
        <f>SUM(AB57)</f>
        <v>723367</v>
      </c>
      <c r="AC58" s="161"/>
      <c r="AD58" s="161"/>
      <c r="AE58" s="161"/>
      <c r="AF58" s="161"/>
      <c r="AG58" s="161"/>
      <c r="AH58" s="161"/>
      <c r="AI58" s="161"/>
      <c r="AJ58" s="161">
        <f>SUM(AJ57)</f>
        <v>48000</v>
      </c>
      <c r="AK58" s="161"/>
      <c r="AL58" s="161"/>
      <c r="AM58" s="161"/>
      <c r="AN58" s="161"/>
      <c r="AO58" s="161"/>
      <c r="AP58" s="161"/>
      <c r="AQ58" s="161"/>
      <c r="AR58" s="161">
        <f>AB58+AJ58</f>
        <v>771367</v>
      </c>
      <c r="AS58" s="161"/>
      <c r="AT58" s="161"/>
      <c r="AU58" s="161"/>
      <c r="AV58" s="161"/>
      <c r="AW58" s="161"/>
      <c r="AX58" s="161"/>
      <c r="AY58" s="161"/>
    </row>
    <row r="60" spans="1:79" ht="15.75" customHeight="1" x14ac:dyDescent="0.2">
      <c r="A60" s="183" t="s">
        <v>38</v>
      </c>
      <c r="B60" s="183"/>
      <c r="C60" s="183"/>
      <c r="D60" s="183"/>
      <c r="E60" s="183"/>
      <c r="F60" s="183"/>
      <c r="G60" s="183"/>
      <c r="H60" s="183"/>
      <c r="I60" s="183"/>
      <c r="J60" s="183"/>
      <c r="K60" s="183"/>
      <c r="L60" s="183"/>
      <c r="M60" s="183"/>
      <c r="N60" s="183"/>
      <c r="O60" s="183"/>
      <c r="P60" s="183"/>
      <c r="Q60" s="183"/>
      <c r="R60" s="183"/>
      <c r="S60" s="183"/>
      <c r="T60" s="183"/>
      <c r="U60" s="183"/>
      <c r="V60" s="183"/>
      <c r="W60" s="183"/>
      <c r="X60" s="183"/>
      <c r="Y60" s="183"/>
      <c r="Z60" s="183"/>
      <c r="AA60" s="183"/>
      <c r="AB60" s="183"/>
      <c r="AC60" s="183"/>
      <c r="AD60" s="183"/>
      <c r="AE60" s="183"/>
      <c r="AF60" s="183"/>
      <c r="AG60" s="183"/>
      <c r="AH60" s="183"/>
      <c r="AI60" s="183"/>
      <c r="AJ60" s="183"/>
      <c r="AK60" s="183"/>
      <c r="AL60" s="183"/>
      <c r="AM60" s="183"/>
      <c r="AN60" s="183"/>
      <c r="AO60" s="183"/>
      <c r="AP60" s="183"/>
      <c r="AQ60" s="183"/>
      <c r="AR60" s="183"/>
      <c r="AS60" s="183"/>
      <c r="AT60" s="183"/>
      <c r="AU60" s="183"/>
      <c r="AV60" s="183"/>
      <c r="AW60" s="183"/>
      <c r="AX60" s="183"/>
      <c r="AY60" s="183"/>
      <c r="AZ60" s="183"/>
      <c r="BA60" s="183"/>
      <c r="BB60" s="183"/>
      <c r="BC60" s="183"/>
      <c r="BD60" s="183"/>
      <c r="BE60" s="183"/>
      <c r="BF60" s="183"/>
      <c r="BG60" s="183"/>
      <c r="BH60" s="183"/>
      <c r="BI60" s="183"/>
      <c r="BJ60" s="183"/>
      <c r="BK60" s="183"/>
      <c r="BL60" s="183"/>
    </row>
    <row r="61" spans="1:79" ht="33" customHeight="1" x14ac:dyDescent="0.2">
      <c r="A61" s="193" t="s">
        <v>25</v>
      </c>
      <c r="B61" s="193"/>
      <c r="C61" s="193"/>
      <c r="D61" s="193"/>
      <c r="E61" s="193"/>
      <c r="F61" s="193"/>
      <c r="G61" s="201" t="s">
        <v>39</v>
      </c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3"/>
      <c r="Z61" s="193" t="s">
        <v>2</v>
      </c>
      <c r="AA61" s="193"/>
      <c r="AB61" s="193"/>
      <c r="AC61" s="193"/>
      <c r="AD61" s="193"/>
      <c r="AE61" s="193" t="s">
        <v>1</v>
      </c>
      <c r="AF61" s="193"/>
      <c r="AG61" s="193"/>
      <c r="AH61" s="193"/>
      <c r="AI61" s="193"/>
      <c r="AJ61" s="193"/>
      <c r="AK61" s="193"/>
      <c r="AL61" s="193"/>
      <c r="AM61" s="193"/>
      <c r="AN61" s="193"/>
      <c r="AO61" s="201" t="s">
        <v>26</v>
      </c>
      <c r="AP61" s="202"/>
      <c r="AQ61" s="202"/>
      <c r="AR61" s="202"/>
      <c r="AS61" s="202"/>
      <c r="AT61" s="202"/>
      <c r="AU61" s="202"/>
      <c r="AV61" s="203"/>
      <c r="AW61" s="201" t="s">
        <v>27</v>
      </c>
      <c r="AX61" s="202"/>
      <c r="AY61" s="202"/>
      <c r="AZ61" s="202"/>
      <c r="BA61" s="202"/>
      <c r="BB61" s="202"/>
      <c r="BC61" s="202"/>
      <c r="BD61" s="203"/>
      <c r="BE61" s="201" t="s">
        <v>24</v>
      </c>
      <c r="BF61" s="202"/>
      <c r="BG61" s="202"/>
      <c r="BH61" s="202"/>
      <c r="BI61" s="202"/>
      <c r="BJ61" s="202"/>
      <c r="BK61" s="202"/>
      <c r="BL61" s="203"/>
    </row>
    <row r="62" spans="1:79" ht="15.75" customHeight="1" x14ac:dyDescent="0.2">
      <c r="A62" s="193">
        <v>1</v>
      </c>
      <c r="B62" s="193"/>
      <c r="C62" s="193"/>
      <c r="D62" s="193"/>
      <c r="E62" s="193"/>
      <c r="F62" s="193"/>
      <c r="G62" s="201">
        <v>2</v>
      </c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3"/>
      <c r="Z62" s="193">
        <v>3</v>
      </c>
      <c r="AA62" s="193"/>
      <c r="AB62" s="193"/>
      <c r="AC62" s="193"/>
      <c r="AD62" s="193"/>
      <c r="AE62" s="193">
        <v>4</v>
      </c>
      <c r="AF62" s="193"/>
      <c r="AG62" s="193"/>
      <c r="AH62" s="193"/>
      <c r="AI62" s="193"/>
      <c r="AJ62" s="193"/>
      <c r="AK62" s="193"/>
      <c r="AL62" s="193"/>
      <c r="AM62" s="193"/>
      <c r="AN62" s="193"/>
      <c r="AO62" s="193">
        <v>5</v>
      </c>
      <c r="AP62" s="193"/>
      <c r="AQ62" s="193"/>
      <c r="AR62" s="193"/>
      <c r="AS62" s="193"/>
      <c r="AT62" s="193"/>
      <c r="AU62" s="193"/>
      <c r="AV62" s="193"/>
      <c r="AW62" s="193">
        <v>6</v>
      </c>
      <c r="AX62" s="193"/>
      <c r="AY62" s="193"/>
      <c r="AZ62" s="193"/>
      <c r="BA62" s="193"/>
      <c r="BB62" s="193"/>
      <c r="BC62" s="193"/>
      <c r="BD62" s="193"/>
      <c r="BE62" s="193">
        <v>7</v>
      </c>
      <c r="BF62" s="193"/>
      <c r="BG62" s="193"/>
      <c r="BH62" s="193"/>
      <c r="BI62" s="193"/>
      <c r="BJ62" s="193"/>
      <c r="BK62" s="193"/>
      <c r="BL62" s="193"/>
    </row>
    <row r="63" spans="1:79" x14ac:dyDescent="0.2">
      <c r="A63" s="236" t="s">
        <v>226</v>
      </c>
      <c r="B63" s="237"/>
      <c r="C63" s="237"/>
      <c r="D63" s="237"/>
      <c r="E63" s="237"/>
      <c r="F63" s="237"/>
      <c r="G63" s="237"/>
      <c r="H63" s="237"/>
      <c r="I63" s="237"/>
      <c r="J63" s="237"/>
      <c r="K63" s="237"/>
      <c r="L63" s="237"/>
      <c r="M63" s="237"/>
      <c r="N63" s="237"/>
      <c r="O63" s="237"/>
      <c r="P63" s="237"/>
      <c r="Q63" s="237"/>
      <c r="R63" s="237"/>
      <c r="S63" s="237"/>
      <c r="T63" s="237"/>
      <c r="U63" s="237"/>
      <c r="V63" s="237"/>
      <c r="W63" s="237"/>
      <c r="X63" s="237"/>
      <c r="Y63" s="237"/>
      <c r="Z63" s="237"/>
      <c r="AA63" s="237"/>
      <c r="AB63" s="237"/>
      <c r="AC63" s="237"/>
      <c r="AD63" s="237"/>
      <c r="AE63" s="237"/>
      <c r="AF63" s="237"/>
      <c r="AG63" s="237"/>
      <c r="AH63" s="237"/>
      <c r="AI63" s="237"/>
      <c r="AJ63" s="237"/>
      <c r="AK63" s="237"/>
      <c r="AL63" s="237"/>
      <c r="AM63" s="237"/>
      <c r="AN63" s="237"/>
      <c r="AO63" s="237"/>
      <c r="AP63" s="237"/>
      <c r="AQ63" s="237"/>
      <c r="AR63" s="237"/>
      <c r="AS63" s="237"/>
      <c r="AT63" s="237"/>
      <c r="AU63" s="237"/>
      <c r="AV63" s="237"/>
      <c r="AW63" s="237"/>
      <c r="AX63" s="237"/>
      <c r="AY63" s="237"/>
      <c r="AZ63" s="237"/>
      <c r="BA63" s="237"/>
      <c r="BB63" s="237"/>
      <c r="BC63" s="237"/>
      <c r="BD63" s="237"/>
      <c r="BE63" s="237"/>
      <c r="BF63" s="237"/>
      <c r="BG63" s="237"/>
      <c r="BH63" s="237"/>
      <c r="BI63" s="237"/>
      <c r="BJ63" s="237"/>
      <c r="BK63" s="237"/>
      <c r="BL63" s="238"/>
      <c r="CA63" s="36" t="s">
        <v>15</v>
      </c>
    </row>
    <row r="64" spans="1:79" s="61" customFormat="1" ht="12.75" customHeight="1" x14ac:dyDescent="0.2">
      <c r="A64" s="204">
        <v>1</v>
      </c>
      <c r="B64" s="204"/>
      <c r="C64" s="204"/>
      <c r="D64" s="204"/>
      <c r="E64" s="204"/>
      <c r="F64" s="204"/>
      <c r="G64" s="209" t="s">
        <v>60</v>
      </c>
      <c r="H64" s="210"/>
      <c r="I64" s="210"/>
      <c r="J64" s="210"/>
      <c r="K64" s="210"/>
      <c r="L64" s="210"/>
      <c r="M64" s="210"/>
      <c r="N64" s="210"/>
      <c r="O64" s="210"/>
      <c r="P64" s="210"/>
      <c r="Q64" s="210"/>
      <c r="R64" s="210"/>
      <c r="S64" s="210"/>
      <c r="T64" s="210"/>
      <c r="U64" s="210"/>
      <c r="V64" s="210"/>
      <c r="W64" s="210"/>
      <c r="X64" s="210"/>
      <c r="Y64" s="211"/>
      <c r="Z64" s="212"/>
      <c r="AA64" s="212"/>
      <c r="AB64" s="212"/>
      <c r="AC64" s="212"/>
      <c r="AD64" s="212"/>
      <c r="AE64" s="212"/>
      <c r="AF64" s="212"/>
      <c r="AG64" s="212"/>
      <c r="AH64" s="212"/>
      <c r="AI64" s="212"/>
      <c r="AJ64" s="212"/>
      <c r="AK64" s="212"/>
      <c r="AL64" s="212"/>
      <c r="AM64" s="212"/>
      <c r="AN64" s="209"/>
      <c r="AO64" s="161"/>
      <c r="AP64" s="161"/>
      <c r="AQ64" s="161"/>
      <c r="AR64" s="161"/>
      <c r="AS64" s="161"/>
      <c r="AT64" s="161"/>
      <c r="AU64" s="161"/>
      <c r="AV64" s="161"/>
      <c r="AW64" s="161"/>
      <c r="AX64" s="161"/>
      <c r="AY64" s="161"/>
      <c r="AZ64" s="161"/>
      <c r="BA64" s="161"/>
      <c r="BB64" s="161"/>
      <c r="BC64" s="161"/>
      <c r="BD64" s="161"/>
      <c r="BE64" s="161"/>
      <c r="BF64" s="161"/>
      <c r="BG64" s="161"/>
      <c r="BH64" s="161"/>
      <c r="BI64" s="161"/>
      <c r="BJ64" s="161"/>
      <c r="BK64" s="161"/>
      <c r="BL64" s="161"/>
      <c r="CA64" s="61" t="s">
        <v>16</v>
      </c>
    </row>
    <row r="65" spans="1:79" ht="12.75" customHeight="1" x14ac:dyDescent="0.2">
      <c r="A65" s="141"/>
      <c r="B65" s="141"/>
      <c r="C65" s="141"/>
      <c r="D65" s="141"/>
      <c r="E65" s="141"/>
      <c r="F65" s="141"/>
      <c r="G65" s="162" t="s">
        <v>66</v>
      </c>
      <c r="H65" s="239"/>
      <c r="I65" s="239"/>
      <c r="J65" s="239"/>
      <c r="K65" s="239"/>
      <c r="L65" s="239"/>
      <c r="M65" s="239"/>
      <c r="N65" s="239"/>
      <c r="O65" s="239"/>
      <c r="P65" s="239"/>
      <c r="Q65" s="239"/>
      <c r="R65" s="239"/>
      <c r="S65" s="239"/>
      <c r="T65" s="239"/>
      <c r="U65" s="239"/>
      <c r="V65" s="239"/>
      <c r="W65" s="239"/>
      <c r="X65" s="239"/>
      <c r="Y65" s="240"/>
      <c r="Z65" s="145" t="s">
        <v>67</v>
      </c>
      <c r="AA65" s="145"/>
      <c r="AB65" s="145"/>
      <c r="AC65" s="145"/>
      <c r="AD65" s="145"/>
      <c r="AE65" s="145" t="s">
        <v>68</v>
      </c>
      <c r="AF65" s="145"/>
      <c r="AG65" s="145"/>
      <c r="AH65" s="145"/>
      <c r="AI65" s="145"/>
      <c r="AJ65" s="145"/>
      <c r="AK65" s="145"/>
      <c r="AL65" s="145"/>
      <c r="AM65" s="145"/>
      <c r="AN65" s="162"/>
      <c r="AO65" s="160">
        <v>143500</v>
      </c>
      <c r="AP65" s="160"/>
      <c r="AQ65" s="160"/>
      <c r="AR65" s="160"/>
      <c r="AS65" s="160"/>
      <c r="AT65" s="160"/>
      <c r="AU65" s="160"/>
      <c r="AV65" s="160"/>
      <c r="AW65" s="160">
        <v>0</v>
      </c>
      <c r="AX65" s="160"/>
      <c r="AY65" s="160"/>
      <c r="AZ65" s="160"/>
      <c r="BA65" s="160"/>
      <c r="BB65" s="160"/>
      <c r="BC65" s="160"/>
      <c r="BD65" s="160"/>
      <c r="BE65" s="160">
        <f t="shared" ref="BE65:BE66" si="0">AO65+AW65</f>
        <v>143500</v>
      </c>
      <c r="BF65" s="160"/>
      <c r="BG65" s="160"/>
      <c r="BH65" s="160"/>
      <c r="BI65" s="160"/>
      <c r="BJ65" s="160"/>
      <c r="BK65" s="160"/>
      <c r="BL65" s="160"/>
    </row>
    <row r="66" spans="1:79" ht="12.75" customHeight="1" x14ac:dyDescent="0.2">
      <c r="A66" s="141"/>
      <c r="B66" s="141"/>
      <c r="C66" s="141"/>
      <c r="D66" s="141"/>
      <c r="E66" s="141"/>
      <c r="F66" s="141"/>
      <c r="G66" s="162" t="s">
        <v>228</v>
      </c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2"/>
      <c r="Z66" s="145" t="s">
        <v>63</v>
      </c>
      <c r="AA66" s="145"/>
      <c r="AB66" s="145"/>
      <c r="AC66" s="145"/>
      <c r="AD66" s="145"/>
      <c r="AE66" s="145" t="s">
        <v>229</v>
      </c>
      <c r="AF66" s="145"/>
      <c r="AG66" s="145"/>
      <c r="AH66" s="145"/>
      <c r="AI66" s="145"/>
      <c r="AJ66" s="145"/>
      <c r="AK66" s="145"/>
      <c r="AL66" s="145"/>
      <c r="AM66" s="145"/>
      <c r="AN66" s="162"/>
      <c r="AO66" s="160">
        <v>43</v>
      </c>
      <c r="AP66" s="160"/>
      <c r="AQ66" s="160"/>
      <c r="AR66" s="160"/>
      <c r="AS66" s="160"/>
      <c r="AT66" s="160"/>
      <c r="AU66" s="160"/>
      <c r="AV66" s="160"/>
      <c r="AW66" s="160">
        <v>0</v>
      </c>
      <c r="AX66" s="160"/>
      <c r="AY66" s="160"/>
      <c r="AZ66" s="160"/>
      <c r="BA66" s="160"/>
      <c r="BB66" s="160"/>
      <c r="BC66" s="160"/>
      <c r="BD66" s="160"/>
      <c r="BE66" s="160">
        <f t="shared" si="0"/>
        <v>43</v>
      </c>
      <c r="BF66" s="160"/>
      <c r="BG66" s="160"/>
      <c r="BH66" s="160"/>
      <c r="BI66" s="160"/>
      <c r="BJ66" s="160"/>
      <c r="BK66" s="160"/>
      <c r="BL66" s="160"/>
    </row>
    <row r="67" spans="1:79" s="61" customFormat="1" ht="12.75" customHeight="1" x14ac:dyDescent="0.2">
      <c r="A67" s="204">
        <v>2</v>
      </c>
      <c r="B67" s="204"/>
      <c r="C67" s="204"/>
      <c r="D67" s="204"/>
      <c r="E67" s="204"/>
      <c r="F67" s="204"/>
      <c r="G67" s="209" t="s">
        <v>69</v>
      </c>
      <c r="H67" s="223"/>
      <c r="I67" s="223"/>
      <c r="J67" s="223"/>
      <c r="K67" s="223"/>
      <c r="L67" s="223"/>
      <c r="M67" s="223"/>
      <c r="N67" s="223"/>
      <c r="O67" s="223"/>
      <c r="P67" s="223"/>
      <c r="Q67" s="223"/>
      <c r="R67" s="223"/>
      <c r="S67" s="223"/>
      <c r="T67" s="223"/>
      <c r="U67" s="223"/>
      <c r="V67" s="223"/>
      <c r="W67" s="223"/>
      <c r="X67" s="223"/>
      <c r="Y67" s="224"/>
      <c r="Z67" s="212"/>
      <c r="AA67" s="212"/>
      <c r="AB67" s="212"/>
      <c r="AC67" s="212"/>
      <c r="AD67" s="212"/>
      <c r="AE67" s="212"/>
      <c r="AF67" s="212"/>
      <c r="AG67" s="212"/>
      <c r="AH67" s="212"/>
      <c r="AI67" s="212"/>
      <c r="AJ67" s="212"/>
      <c r="AK67" s="212"/>
      <c r="AL67" s="212"/>
      <c r="AM67" s="212"/>
      <c r="AN67" s="209"/>
      <c r="AO67" s="161"/>
      <c r="AP67" s="161"/>
      <c r="AQ67" s="161"/>
      <c r="AR67" s="161"/>
      <c r="AS67" s="161"/>
      <c r="AT67" s="161"/>
      <c r="AU67" s="161"/>
      <c r="AV67" s="161"/>
      <c r="AW67" s="161"/>
      <c r="AX67" s="161"/>
      <c r="AY67" s="161"/>
      <c r="AZ67" s="161"/>
      <c r="BA67" s="161"/>
      <c r="BB67" s="161"/>
      <c r="BC67" s="161"/>
      <c r="BD67" s="161"/>
      <c r="BE67" s="161"/>
      <c r="BF67" s="161"/>
      <c r="BG67" s="161"/>
      <c r="BH67" s="161"/>
      <c r="BI67" s="161"/>
      <c r="BJ67" s="161"/>
      <c r="BK67" s="161"/>
      <c r="BL67" s="161"/>
    </row>
    <row r="68" spans="1:79" s="61" customFormat="1" ht="12.75" customHeight="1" x14ac:dyDescent="0.2">
      <c r="A68" s="204">
        <v>0</v>
      </c>
      <c r="B68" s="204"/>
      <c r="C68" s="204"/>
      <c r="D68" s="204"/>
      <c r="E68" s="204"/>
      <c r="F68" s="204"/>
      <c r="G68" s="162" t="s">
        <v>231</v>
      </c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2"/>
      <c r="Z68" s="145"/>
      <c r="AA68" s="145"/>
      <c r="AB68" s="145"/>
      <c r="AC68" s="145"/>
      <c r="AD68" s="145"/>
      <c r="AE68" s="145"/>
      <c r="AF68" s="145"/>
      <c r="AG68" s="145"/>
      <c r="AH68" s="145"/>
      <c r="AI68" s="145"/>
      <c r="AJ68" s="145"/>
      <c r="AK68" s="145"/>
      <c r="AL68" s="145"/>
      <c r="AM68" s="145"/>
      <c r="AN68" s="162"/>
      <c r="AO68" s="160">
        <v>3530</v>
      </c>
      <c r="AP68" s="160"/>
      <c r="AQ68" s="160"/>
      <c r="AR68" s="160"/>
      <c r="AS68" s="160"/>
      <c r="AT68" s="160"/>
      <c r="AU68" s="160"/>
      <c r="AV68" s="160"/>
      <c r="AW68" s="160">
        <v>0</v>
      </c>
      <c r="AX68" s="160"/>
      <c r="AY68" s="160"/>
      <c r="AZ68" s="160"/>
      <c r="BA68" s="160"/>
      <c r="BB68" s="160"/>
      <c r="BC68" s="160"/>
      <c r="BD68" s="160"/>
      <c r="BE68" s="160">
        <f t="shared" ref="BE68:BE70" si="1">AO68+AW68</f>
        <v>3530</v>
      </c>
      <c r="BF68" s="160"/>
      <c r="BG68" s="160"/>
      <c r="BH68" s="160"/>
      <c r="BI68" s="160"/>
      <c r="BJ68" s="160"/>
      <c r="BK68" s="160"/>
      <c r="BL68" s="160"/>
    </row>
    <row r="69" spans="1:79" ht="12.75" customHeight="1" x14ac:dyDescent="0.2">
      <c r="A69" s="141"/>
      <c r="B69" s="141"/>
      <c r="C69" s="141"/>
      <c r="D69" s="141"/>
      <c r="E69" s="141"/>
      <c r="F69" s="141"/>
      <c r="G69" s="162" t="s">
        <v>233</v>
      </c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2"/>
      <c r="Z69" s="145" t="s">
        <v>109</v>
      </c>
      <c r="AA69" s="145"/>
      <c r="AB69" s="145"/>
      <c r="AC69" s="145"/>
      <c r="AD69" s="145"/>
      <c r="AE69" s="145" t="s">
        <v>229</v>
      </c>
      <c r="AF69" s="145"/>
      <c r="AG69" s="145"/>
      <c r="AH69" s="145"/>
      <c r="AI69" s="145"/>
      <c r="AJ69" s="145"/>
      <c r="AK69" s="145"/>
      <c r="AL69" s="145"/>
      <c r="AM69" s="145"/>
      <c r="AN69" s="162"/>
      <c r="AO69" s="160">
        <v>1510</v>
      </c>
      <c r="AP69" s="160"/>
      <c r="AQ69" s="160"/>
      <c r="AR69" s="160"/>
      <c r="AS69" s="160"/>
      <c r="AT69" s="160"/>
      <c r="AU69" s="160"/>
      <c r="AV69" s="160"/>
      <c r="AW69" s="160">
        <v>0</v>
      </c>
      <c r="AX69" s="160"/>
      <c r="AY69" s="160"/>
      <c r="AZ69" s="160"/>
      <c r="BA69" s="160"/>
      <c r="BB69" s="160"/>
      <c r="BC69" s="160"/>
      <c r="BD69" s="160"/>
      <c r="BE69" s="160">
        <f t="shared" si="1"/>
        <v>1510</v>
      </c>
      <c r="BF69" s="160"/>
      <c r="BG69" s="160"/>
      <c r="BH69" s="160"/>
      <c r="BI69" s="160"/>
      <c r="BJ69" s="160"/>
      <c r="BK69" s="160"/>
      <c r="BL69" s="160"/>
    </row>
    <row r="70" spans="1:79" ht="12.75" customHeight="1" x14ac:dyDescent="0.2">
      <c r="A70" s="141"/>
      <c r="B70" s="141"/>
      <c r="C70" s="141"/>
      <c r="D70" s="141"/>
      <c r="E70" s="141"/>
      <c r="F70" s="141"/>
      <c r="G70" s="162" t="s">
        <v>234</v>
      </c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2"/>
      <c r="Z70" s="145" t="s">
        <v>109</v>
      </c>
      <c r="AA70" s="145"/>
      <c r="AB70" s="145"/>
      <c r="AC70" s="145"/>
      <c r="AD70" s="145"/>
      <c r="AE70" s="145" t="s">
        <v>229</v>
      </c>
      <c r="AF70" s="145"/>
      <c r="AG70" s="145"/>
      <c r="AH70" s="145"/>
      <c r="AI70" s="145"/>
      <c r="AJ70" s="145"/>
      <c r="AK70" s="145"/>
      <c r="AL70" s="145"/>
      <c r="AM70" s="145"/>
      <c r="AN70" s="162"/>
      <c r="AO70" s="160">
        <v>2020</v>
      </c>
      <c r="AP70" s="160"/>
      <c r="AQ70" s="160"/>
      <c r="AR70" s="160"/>
      <c r="AS70" s="160"/>
      <c r="AT70" s="160"/>
      <c r="AU70" s="160"/>
      <c r="AV70" s="160"/>
      <c r="AW70" s="160">
        <v>0</v>
      </c>
      <c r="AX70" s="160"/>
      <c r="AY70" s="160"/>
      <c r="AZ70" s="160"/>
      <c r="BA70" s="160"/>
      <c r="BB70" s="160"/>
      <c r="BC70" s="160"/>
      <c r="BD70" s="160"/>
      <c r="BE70" s="160">
        <f t="shared" si="1"/>
        <v>2020</v>
      </c>
      <c r="BF70" s="160"/>
      <c r="BG70" s="160"/>
      <c r="BH70" s="160"/>
      <c r="BI70" s="160"/>
      <c r="BJ70" s="160"/>
      <c r="BK70" s="160"/>
      <c r="BL70" s="160"/>
    </row>
    <row r="71" spans="1:79" s="61" customFormat="1" ht="12.75" customHeight="1" x14ac:dyDescent="0.2">
      <c r="A71" s="204">
        <v>3</v>
      </c>
      <c r="B71" s="204"/>
      <c r="C71" s="204"/>
      <c r="D71" s="204"/>
      <c r="E71" s="204"/>
      <c r="F71" s="204"/>
      <c r="G71" s="209" t="s">
        <v>74</v>
      </c>
      <c r="H71" s="223"/>
      <c r="I71" s="223"/>
      <c r="J71" s="223"/>
      <c r="K71" s="223"/>
      <c r="L71" s="223"/>
      <c r="M71" s="223"/>
      <c r="N71" s="223"/>
      <c r="O71" s="223"/>
      <c r="P71" s="223"/>
      <c r="Q71" s="223"/>
      <c r="R71" s="223"/>
      <c r="S71" s="223"/>
      <c r="T71" s="223"/>
      <c r="U71" s="223"/>
      <c r="V71" s="223"/>
      <c r="W71" s="223"/>
      <c r="X71" s="223"/>
      <c r="Y71" s="224"/>
      <c r="Z71" s="212"/>
      <c r="AA71" s="212"/>
      <c r="AB71" s="212"/>
      <c r="AC71" s="212"/>
      <c r="AD71" s="212"/>
      <c r="AE71" s="209"/>
      <c r="AF71" s="223"/>
      <c r="AG71" s="223"/>
      <c r="AH71" s="223"/>
      <c r="AI71" s="223"/>
      <c r="AJ71" s="223"/>
      <c r="AK71" s="223"/>
      <c r="AL71" s="223"/>
      <c r="AM71" s="223"/>
      <c r="AN71" s="224"/>
      <c r="AO71" s="161"/>
      <c r="AP71" s="161"/>
      <c r="AQ71" s="161"/>
      <c r="AR71" s="161"/>
      <c r="AS71" s="161"/>
      <c r="AT71" s="161"/>
      <c r="AU71" s="161"/>
      <c r="AV71" s="161"/>
      <c r="AW71" s="161"/>
      <c r="AX71" s="161"/>
      <c r="AY71" s="161"/>
      <c r="AZ71" s="161"/>
      <c r="BA71" s="161"/>
      <c r="BB71" s="161"/>
      <c r="BC71" s="161"/>
      <c r="BD71" s="161"/>
      <c r="BE71" s="161"/>
      <c r="BF71" s="161"/>
      <c r="BG71" s="161"/>
      <c r="BH71" s="161"/>
      <c r="BI71" s="161"/>
      <c r="BJ71" s="161"/>
      <c r="BK71" s="161"/>
      <c r="BL71" s="161"/>
    </row>
    <row r="72" spans="1:79" ht="25.5" customHeight="1" x14ac:dyDescent="0.2">
      <c r="A72" s="141"/>
      <c r="B72" s="141"/>
      <c r="C72" s="141"/>
      <c r="D72" s="141"/>
      <c r="E72" s="141"/>
      <c r="F72" s="141"/>
      <c r="G72" s="162" t="s">
        <v>238</v>
      </c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2"/>
      <c r="Z72" s="145" t="s">
        <v>67</v>
      </c>
      <c r="AA72" s="145"/>
      <c r="AB72" s="145"/>
      <c r="AC72" s="145"/>
      <c r="AD72" s="145"/>
      <c r="AE72" s="162" t="s">
        <v>76</v>
      </c>
      <c r="AF72" s="221"/>
      <c r="AG72" s="221"/>
      <c r="AH72" s="221"/>
      <c r="AI72" s="221"/>
      <c r="AJ72" s="221"/>
      <c r="AK72" s="221"/>
      <c r="AL72" s="221"/>
      <c r="AM72" s="221"/>
      <c r="AN72" s="222"/>
      <c r="AO72" s="160">
        <v>3337.21</v>
      </c>
      <c r="AP72" s="160"/>
      <c r="AQ72" s="160"/>
      <c r="AR72" s="160"/>
      <c r="AS72" s="160"/>
      <c r="AT72" s="160"/>
      <c r="AU72" s="160"/>
      <c r="AV72" s="160"/>
      <c r="AW72" s="160">
        <v>0</v>
      </c>
      <c r="AX72" s="160"/>
      <c r="AY72" s="160"/>
      <c r="AZ72" s="160"/>
      <c r="BA72" s="160"/>
      <c r="BB72" s="160"/>
      <c r="BC72" s="160"/>
      <c r="BD72" s="160"/>
      <c r="BE72" s="160">
        <f t="shared" ref="BE72:BE73" si="2">AO72+AW72</f>
        <v>3337.21</v>
      </c>
      <c r="BF72" s="160"/>
      <c r="BG72" s="160"/>
      <c r="BH72" s="160"/>
      <c r="BI72" s="160"/>
      <c r="BJ72" s="160"/>
      <c r="BK72" s="160"/>
      <c r="BL72" s="160"/>
    </row>
    <row r="73" spans="1:79" ht="38.25" customHeight="1" x14ac:dyDescent="0.2">
      <c r="A73" s="141"/>
      <c r="B73" s="141"/>
      <c r="C73" s="141"/>
      <c r="D73" s="141"/>
      <c r="E73" s="141"/>
      <c r="F73" s="141"/>
      <c r="G73" s="162" t="s">
        <v>319</v>
      </c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2"/>
      <c r="Z73" s="145" t="s">
        <v>67</v>
      </c>
      <c r="AA73" s="145"/>
      <c r="AB73" s="145"/>
      <c r="AC73" s="145"/>
      <c r="AD73" s="145"/>
      <c r="AE73" s="162" t="s">
        <v>76</v>
      </c>
      <c r="AF73" s="221"/>
      <c r="AG73" s="221"/>
      <c r="AH73" s="221"/>
      <c r="AI73" s="221"/>
      <c r="AJ73" s="221"/>
      <c r="AK73" s="221"/>
      <c r="AL73" s="221"/>
      <c r="AM73" s="221"/>
      <c r="AN73" s="222"/>
      <c r="AO73" s="160">
        <v>40.65</v>
      </c>
      <c r="AP73" s="160"/>
      <c r="AQ73" s="160"/>
      <c r="AR73" s="160"/>
      <c r="AS73" s="160"/>
      <c r="AT73" s="160"/>
      <c r="AU73" s="160"/>
      <c r="AV73" s="160"/>
      <c r="AW73" s="160">
        <v>0</v>
      </c>
      <c r="AX73" s="160"/>
      <c r="AY73" s="160"/>
      <c r="AZ73" s="160"/>
      <c r="BA73" s="160"/>
      <c r="BB73" s="160"/>
      <c r="BC73" s="160"/>
      <c r="BD73" s="160"/>
      <c r="BE73" s="160">
        <f t="shared" si="2"/>
        <v>40.65</v>
      </c>
      <c r="BF73" s="160"/>
      <c r="BG73" s="160"/>
      <c r="BH73" s="160"/>
      <c r="BI73" s="160"/>
      <c r="BJ73" s="160"/>
      <c r="BK73" s="160"/>
      <c r="BL73" s="160"/>
    </row>
    <row r="74" spans="1:79" s="61" customFormat="1" ht="12.75" customHeight="1" x14ac:dyDescent="0.2">
      <c r="A74" s="204">
        <v>4</v>
      </c>
      <c r="B74" s="204"/>
      <c r="C74" s="204"/>
      <c r="D74" s="204"/>
      <c r="E74" s="204"/>
      <c r="F74" s="204"/>
      <c r="G74" s="209" t="s">
        <v>79</v>
      </c>
      <c r="H74" s="223"/>
      <c r="I74" s="223"/>
      <c r="J74" s="223"/>
      <c r="K74" s="223"/>
      <c r="L74" s="223"/>
      <c r="M74" s="223"/>
      <c r="N74" s="223"/>
      <c r="O74" s="223"/>
      <c r="P74" s="223"/>
      <c r="Q74" s="223"/>
      <c r="R74" s="223"/>
      <c r="S74" s="223"/>
      <c r="T74" s="223"/>
      <c r="U74" s="223"/>
      <c r="V74" s="223"/>
      <c r="W74" s="223"/>
      <c r="X74" s="223"/>
      <c r="Y74" s="224"/>
      <c r="Z74" s="212"/>
      <c r="AA74" s="212"/>
      <c r="AB74" s="212"/>
      <c r="AC74" s="212"/>
      <c r="AD74" s="212"/>
      <c r="AE74" s="209"/>
      <c r="AF74" s="223"/>
      <c r="AG74" s="223"/>
      <c r="AH74" s="223"/>
      <c r="AI74" s="223"/>
      <c r="AJ74" s="223"/>
      <c r="AK74" s="223"/>
      <c r="AL74" s="223"/>
      <c r="AM74" s="223"/>
      <c r="AN74" s="224"/>
      <c r="AO74" s="161"/>
      <c r="AP74" s="161"/>
      <c r="AQ74" s="161"/>
      <c r="AR74" s="161"/>
      <c r="AS74" s="161"/>
      <c r="AT74" s="161"/>
      <c r="AU74" s="161"/>
      <c r="AV74" s="161"/>
      <c r="AW74" s="161"/>
      <c r="AX74" s="161"/>
      <c r="AY74" s="161"/>
      <c r="AZ74" s="161"/>
      <c r="BA74" s="161"/>
      <c r="BB74" s="161"/>
      <c r="BC74" s="161"/>
      <c r="BD74" s="161"/>
      <c r="BE74" s="161"/>
      <c r="BF74" s="161"/>
      <c r="BG74" s="161"/>
      <c r="BH74" s="161"/>
      <c r="BI74" s="161"/>
      <c r="BJ74" s="161"/>
      <c r="BK74" s="161"/>
      <c r="BL74" s="161"/>
    </row>
    <row r="75" spans="1:79" ht="38.25" customHeight="1" x14ac:dyDescent="0.2">
      <c r="A75" s="141"/>
      <c r="B75" s="141"/>
      <c r="C75" s="141"/>
      <c r="D75" s="141"/>
      <c r="E75" s="141"/>
      <c r="F75" s="141"/>
      <c r="G75" s="162" t="s">
        <v>240</v>
      </c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2"/>
      <c r="Z75" s="145" t="s">
        <v>81</v>
      </c>
      <c r="AA75" s="145"/>
      <c r="AB75" s="145"/>
      <c r="AC75" s="145"/>
      <c r="AD75" s="145"/>
      <c r="AE75" s="162" t="s">
        <v>76</v>
      </c>
      <c r="AF75" s="221"/>
      <c r="AG75" s="221"/>
      <c r="AH75" s="221"/>
      <c r="AI75" s="221"/>
      <c r="AJ75" s="221"/>
      <c r="AK75" s="221"/>
      <c r="AL75" s="221"/>
      <c r="AM75" s="221"/>
      <c r="AN75" s="222"/>
      <c r="AO75" s="160">
        <v>89.5</v>
      </c>
      <c r="AP75" s="160"/>
      <c r="AQ75" s="160"/>
      <c r="AR75" s="160"/>
      <c r="AS75" s="160"/>
      <c r="AT75" s="160"/>
      <c r="AU75" s="160"/>
      <c r="AV75" s="160"/>
      <c r="AW75" s="160">
        <v>0</v>
      </c>
      <c r="AX75" s="160"/>
      <c r="AY75" s="160"/>
      <c r="AZ75" s="160"/>
      <c r="BA75" s="160"/>
      <c r="BB75" s="160"/>
      <c r="BC75" s="160"/>
      <c r="BD75" s="160"/>
      <c r="BE75" s="160">
        <f t="shared" ref="BE75" si="3">AO75+AW75</f>
        <v>89.5</v>
      </c>
      <c r="BF75" s="160"/>
      <c r="BG75" s="160"/>
      <c r="BH75" s="160"/>
      <c r="BI75" s="160"/>
      <c r="BJ75" s="160"/>
      <c r="BK75" s="160"/>
      <c r="BL75" s="160"/>
    </row>
    <row r="76" spans="1:79" x14ac:dyDescent="0.2">
      <c r="A76" s="236" t="s">
        <v>227</v>
      </c>
      <c r="B76" s="237"/>
      <c r="C76" s="237"/>
      <c r="D76" s="237"/>
      <c r="E76" s="237"/>
      <c r="F76" s="237"/>
      <c r="G76" s="237"/>
      <c r="H76" s="237"/>
      <c r="I76" s="237"/>
      <c r="J76" s="237"/>
      <c r="K76" s="237"/>
      <c r="L76" s="237"/>
      <c r="M76" s="237"/>
      <c r="N76" s="237"/>
      <c r="O76" s="237"/>
      <c r="P76" s="237"/>
      <c r="Q76" s="237"/>
      <c r="R76" s="237"/>
      <c r="S76" s="237"/>
      <c r="T76" s="237"/>
      <c r="U76" s="237"/>
      <c r="V76" s="237"/>
      <c r="W76" s="237"/>
      <c r="X76" s="237"/>
      <c r="Y76" s="237"/>
      <c r="Z76" s="237"/>
      <c r="AA76" s="237"/>
      <c r="AB76" s="237"/>
      <c r="AC76" s="237"/>
      <c r="AD76" s="237"/>
      <c r="AE76" s="237"/>
      <c r="AF76" s="237"/>
      <c r="AG76" s="237"/>
      <c r="AH76" s="237"/>
      <c r="AI76" s="237"/>
      <c r="AJ76" s="237"/>
      <c r="AK76" s="237"/>
      <c r="AL76" s="237"/>
      <c r="AM76" s="237"/>
      <c r="AN76" s="237"/>
      <c r="AO76" s="237"/>
      <c r="AP76" s="237"/>
      <c r="AQ76" s="237"/>
      <c r="AR76" s="237"/>
      <c r="AS76" s="237"/>
      <c r="AT76" s="237"/>
      <c r="AU76" s="237"/>
      <c r="AV76" s="237"/>
      <c r="AW76" s="237"/>
      <c r="AX76" s="237"/>
      <c r="AY76" s="237"/>
      <c r="AZ76" s="237"/>
      <c r="BA76" s="237"/>
      <c r="BB76" s="237"/>
      <c r="BC76" s="237"/>
      <c r="BD76" s="237"/>
      <c r="BE76" s="237"/>
      <c r="BF76" s="237"/>
      <c r="BG76" s="237"/>
      <c r="BH76" s="237"/>
      <c r="BI76" s="237"/>
      <c r="BJ76" s="237"/>
      <c r="BK76" s="237"/>
      <c r="BL76" s="238"/>
      <c r="CA76" s="36" t="s">
        <v>15</v>
      </c>
    </row>
    <row r="77" spans="1:79" s="61" customFormat="1" ht="12.75" customHeight="1" x14ac:dyDescent="0.2">
      <c r="A77" s="204">
        <v>1</v>
      </c>
      <c r="B77" s="204"/>
      <c r="C77" s="204"/>
      <c r="D77" s="204"/>
      <c r="E77" s="204"/>
      <c r="F77" s="204"/>
      <c r="G77" s="209" t="s">
        <v>60</v>
      </c>
      <c r="H77" s="210"/>
      <c r="I77" s="210"/>
      <c r="J77" s="210"/>
      <c r="K77" s="210"/>
      <c r="L77" s="210"/>
      <c r="M77" s="210"/>
      <c r="N77" s="210"/>
      <c r="O77" s="210"/>
      <c r="P77" s="210"/>
      <c r="Q77" s="210"/>
      <c r="R77" s="210"/>
      <c r="S77" s="210"/>
      <c r="T77" s="210"/>
      <c r="U77" s="210"/>
      <c r="V77" s="210"/>
      <c r="W77" s="210"/>
      <c r="X77" s="210"/>
      <c r="Y77" s="211"/>
      <c r="Z77" s="212"/>
      <c r="AA77" s="212"/>
      <c r="AB77" s="212"/>
      <c r="AC77" s="212"/>
      <c r="AD77" s="212"/>
      <c r="AE77" s="212"/>
      <c r="AF77" s="212"/>
      <c r="AG77" s="212"/>
      <c r="AH77" s="212"/>
      <c r="AI77" s="212"/>
      <c r="AJ77" s="212"/>
      <c r="AK77" s="212"/>
      <c r="AL77" s="212"/>
      <c r="AM77" s="212"/>
      <c r="AN77" s="209"/>
      <c r="AO77" s="161"/>
      <c r="AP77" s="161"/>
      <c r="AQ77" s="161"/>
      <c r="AR77" s="161"/>
      <c r="AS77" s="161"/>
      <c r="AT77" s="161"/>
      <c r="AU77" s="161"/>
      <c r="AV77" s="161"/>
      <c r="AW77" s="161"/>
      <c r="AX77" s="161"/>
      <c r="AY77" s="161"/>
      <c r="AZ77" s="161"/>
      <c r="BA77" s="161"/>
      <c r="BB77" s="161"/>
      <c r="BC77" s="161"/>
      <c r="BD77" s="161"/>
      <c r="BE77" s="161"/>
      <c r="BF77" s="161"/>
      <c r="BG77" s="161"/>
      <c r="BH77" s="161"/>
      <c r="BI77" s="161"/>
      <c r="BJ77" s="161"/>
      <c r="BK77" s="161"/>
      <c r="BL77" s="161"/>
      <c r="CA77" s="61" t="s">
        <v>16</v>
      </c>
    </row>
    <row r="78" spans="1:79" ht="12.75" customHeight="1" x14ac:dyDescent="0.2">
      <c r="A78" s="141"/>
      <c r="B78" s="141"/>
      <c r="C78" s="141"/>
      <c r="D78" s="141"/>
      <c r="E78" s="141"/>
      <c r="F78" s="141"/>
      <c r="G78" s="162" t="s">
        <v>230</v>
      </c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2"/>
      <c r="Z78" s="145" t="s">
        <v>67</v>
      </c>
      <c r="AA78" s="145"/>
      <c r="AB78" s="145"/>
      <c r="AC78" s="145"/>
      <c r="AD78" s="145"/>
      <c r="AE78" s="145" t="s">
        <v>68</v>
      </c>
      <c r="AF78" s="145"/>
      <c r="AG78" s="145"/>
      <c r="AH78" s="145"/>
      <c r="AI78" s="145"/>
      <c r="AJ78" s="145"/>
      <c r="AK78" s="145"/>
      <c r="AL78" s="145"/>
      <c r="AM78" s="145"/>
      <c r="AN78" s="162"/>
      <c r="AO78" s="160">
        <v>68500</v>
      </c>
      <c r="AP78" s="160"/>
      <c r="AQ78" s="160"/>
      <c r="AR78" s="160"/>
      <c r="AS78" s="160"/>
      <c r="AT78" s="160"/>
      <c r="AU78" s="160"/>
      <c r="AV78" s="160"/>
      <c r="AW78" s="160">
        <v>0</v>
      </c>
      <c r="AX78" s="160"/>
      <c r="AY78" s="160"/>
      <c r="AZ78" s="160"/>
      <c r="BA78" s="160"/>
      <c r="BB78" s="160"/>
      <c r="BC78" s="160"/>
      <c r="BD78" s="160"/>
      <c r="BE78" s="160">
        <f t="shared" ref="BE78" si="4">AO78+AW78</f>
        <v>68500</v>
      </c>
      <c r="BF78" s="160"/>
      <c r="BG78" s="160"/>
      <c r="BH78" s="160"/>
      <c r="BI78" s="160"/>
      <c r="BJ78" s="160"/>
      <c r="BK78" s="160"/>
      <c r="BL78" s="160"/>
    </row>
    <row r="79" spans="1:79" s="61" customFormat="1" ht="12.75" customHeight="1" x14ac:dyDescent="0.2">
      <c r="A79" s="204">
        <v>2</v>
      </c>
      <c r="B79" s="204"/>
      <c r="C79" s="204"/>
      <c r="D79" s="204"/>
      <c r="E79" s="204"/>
      <c r="F79" s="204"/>
      <c r="G79" s="209" t="s">
        <v>69</v>
      </c>
      <c r="H79" s="223"/>
      <c r="I79" s="223"/>
      <c r="J79" s="223"/>
      <c r="K79" s="223"/>
      <c r="L79" s="223"/>
      <c r="M79" s="223"/>
      <c r="N79" s="223"/>
      <c r="O79" s="223"/>
      <c r="P79" s="223"/>
      <c r="Q79" s="223"/>
      <c r="R79" s="223"/>
      <c r="S79" s="223"/>
      <c r="T79" s="223"/>
      <c r="U79" s="223"/>
      <c r="V79" s="223"/>
      <c r="W79" s="223"/>
      <c r="X79" s="223"/>
      <c r="Y79" s="224"/>
      <c r="Z79" s="212"/>
      <c r="AA79" s="212"/>
      <c r="AB79" s="212"/>
      <c r="AC79" s="212"/>
      <c r="AD79" s="212"/>
      <c r="AE79" s="212"/>
      <c r="AF79" s="212"/>
      <c r="AG79" s="212"/>
      <c r="AH79" s="212"/>
      <c r="AI79" s="212"/>
      <c r="AJ79" s="212"/>
      <c r="AK79" s="212"/>
      <c r="AL79" s="212"/>
      <c r="AM79" s="212"/>
      <c r="AN79" s="209"/>
      <c r="AO79" s="161"/>
      <c r="AP79" s="161"/>
      <c r="AQ79" s="161"/>
      <c r="AR79" s="161"/>
      <c r="AS79" s="161"/>
      <c r="AT79" s="161"/>
      <c r="AU79" s="161"/>
      <c r="AV79" s="161"/>
      <c r="AW79" s="161"/>
      <c r="AX79" s="161"/>
      <c r="AY79" s="161"/>
      <c r="AZ79" s="161"/>
      <c r="BA79" s="161"/>
      <c r="BB79" s="161"/>
      <c r="BC79" s="161"/>
      <c r="BD79" s="161"/>
      <c r="BE79" s="161"/>
      <c r="BF79" s="161"/>
      <c r="BG79" s="161"/>
      <c r="BH79" s="161"/>
      <c r="BI79" s="161"/>
      <c r="BJ79" s="161"/>
      <c r="BK79" s="161"/>
      <c r="BL79" s="161"/>
    </row>
    <row r="80" spans="1:79" s="61" customFormat="1" ht="12.75" customHeight="1" x14ac:dyDescent="0.2">
      <c r="A80" s="204"/>
      <c r="B80" s="204"/>
      <c r="C80" s="204"/>
      <c r="D80" s="204"/>
      <c r="E80" s="204"/>
      <c r="F80" s="204"/>
      <c r="G80" s="162" t="s">
        <v>232</v>
      </c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2"/>
      <c r="Z80" s="145"/>
      <c r="AA80" s="145"/>
      <c r="AB80" s="145"/>
      <c r="AC80" s="145"/>
      <c r="AD80" s="145"/>
      <c r="AE80" s="145"/>
      <c r="AF80" s="145"/>
      <c r="AG80" s="145"/>
      <c r="AH80" s="145"/>
      <c r="AI80" s="145"/>
      <c r="AJ80" s="145"/>
      <c r="AK80" s="145"/>
      <c r="AL80" s="145"/>
      <c r="AM80" s="145"/>
      <c r="AN80" s="162"/>
      <c r="AO80" s="160">
        <v>90</v>
      </c>
      <c r="AP80" s="160"/>
      <c r="AQ80" s="160"/>
      <c r="AR80" s="160"/>
      <c r="AS80" s="160"/>
      <c r="AT80" s="160"/>
      <c r="AU80" s="160"/>
      <c r="AV80" s="160"/>
      <c r="AW80" s="160">
        <v>0</v>
      </c>
      <c r="AX80" s="160"/>
      <c r="AY80" s="160"/>
      <c r="AZ80" s="160"/>
      <c r="BA80" s="160"/>
      <c r="BB80" s="160"/>
      <c r="BC80" s="160"/>
      <c r="BD80" s="160"/>
      <c r="BE80" s="160">
        <f t="shared" ref="BE80:BE83" si="5">AO80+AW80</f>
        <v>90</v>
      </c>
      <c r="BF80" s="160"/>
      <c r="BG80" s="160"/>
      <c r="BH80" s="160"/>
      <c r="BI80" s="160"/>
      <c r="BJ80" s="160"/>
      <c r="BK80" s="160"/>
      <c r="BL80" s="160"/>
    </row>
    <row r="81" spans="1:79" ht="25.5" customHeight="1" x14ac:dyDescent="0.2">
      <c r="A81" s="141"/>
      <c r="B81" s="141"/>
      <c r="C81" s="141"/>
      <c r="D81" s="141"/>
      <c r="E81" s="141"/>
      <c r="F81" s="141"/>
      <c r="G81" s="162" t="s">
        <v>135</v>
      </c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2"/>
      <c r="Z81" s="145" t="s">
        <v>109</v>
      </c>
      <c r="AA81" s="145"/>
      <c r="AB81" s="145"/>
      <c r="AC81" s="145"/>
      <c r="AD81" s="145"/>
      <c r="AE81" s="162" t="s">
        <v>237</v>
      </c>
      <c r="AF81" s="221"/>
      <c r="AG81" s="221"/>
      <c r="AH81" s="221"/>
      <c r="AI81" s="221"/>
      <c r="AJ81" s="221"/>
      <c r="AK81" s="221"/>
      <c r="AL81" s="221"/>
      <c r="AM81" s="221"/>
      <c r="AN81" s="222"/>
      <c r="AO81" s="160">
        <v>40</v>
      </c>
      <c r="AP81" s="160"/>
      <c r="AQ81" s="160"/>
      <c r="AR81" s="160"/>
      <c r="AS81" s="160"/>
      <c r="AT81" s="160"/>
      <c r="AU81" s="160"/>
      <c r="AV81" s="160"/>
      <c r="AW81" s="160">
        <v>0</v>
      </c>
      <c r="AX81" s="160"/>
      <c r="AY81" s="160"/>
      <c r="AZ81" s="160"/>
      <c r="BA81" s="160"/>
      <c r="BB81" s="160"/>
      <c r="BC81" s="160"/>
      <c r="BD81" s="160"/>
      <c r="BE81" s="160">
        <f t="shared" si="5"/>
        <v>40</v>
      </c>
      <c r="BF81" s="160"/>
      <c r="BG81" s="160"/>
      <c r="BH81" s="160"/>
      <c r="BI81" s="160"/>
      <c r="BJ81" s="160"/>
      <c r="BK81" s="160"/>
      <c r="BL81" s="160"/>
    </row>
    <row r="82" spans="1:79" ht="25.5" customHeight="1" x14ac:dyDescent="0.2">
      <c r="A82" s="141"/>
      <c r="B82" s="141"/>
      <c r="C82" s="141"/>
      <c r="D82" s="141"/>
      <c r="E82" s="141"/>
      <c r="F82" s="141"/>
      <c r="G82" s="162" t="s">
        <v>111</v>
      </c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2"/>
      <c r="Z82" s="145" t="s">
        <v>109</v>
      </c>
      <c r="AA82" s="145"/>
      <c r="AB82" s="145"/>
      <c r="AC82" s="145"/>
      <c r="AD82" s="145"/>
      <c r="AE82" s="162" t="s">
        <v>237</v>
      </c>
      <c r="AF82" s="221"/>
      <c r="AG82" s="221"/>
      <c r="AH82" s="221"/>
      <c r="AI82" s="221"/>
      <c r="AJ82" s="221"/>
      <c r="AK82" s="221"/>
      <c r="AL82" s="221"/>
      <c r="AM82" s="221"/>
      <c r="AN82" s="222"/>
      <c r="AO82" s="160">
        <v>50</v>
      </c>
      <c r="AP82" s="160"/>
      <c r="AQ82" s="160"/>
      <c r="AR82" s="160"/>
      <c r="AS82" s="160"/>
      <c r="AT82" s="160"/>
      <c r="AU82" s="160"/>
      <c r="AV82" s="160"/>
      <c r="AW82" s="160">
        <v>0</v>
      </c>
      <c r="AX82" s="160"/>
      <c r="AY82" s="160"/>
      <c r="AZ82" s="160"/>
      <c r="BA82" s="160"/>
      <c r="BB82" s="160"/>
      <c r="BC82" s="160"/>
      <c r="BD82" s="160"/>
      <c r="BE82" s="160">
        <f t="shared" si="5"/>
        <v>50</v>
      </c>
      <c r="BF82" s="160"/>
      <c r="BG82" s="160"/>
      <c r="BH82" s="160"/>
      <c r="BI82" s="160"/>
      <c r="BJ82" s="160"/>
      <c r="BK82" s="160"/>
      <c r="BL82" s="160"/>
    </row>
    <row r="83" spans="1:79" ht="12.75" customHeight="1" x14ac:dyDescent="0.2">
      <c r="A83" s="141"/>
      <c r="B83" s="141"/>
      <c r="C83" s="141"/>
      <c r="D83" s="141"/>
      <c r="E83" s="141"/>
      <c r="F83" s="141"/>
      <c r="G83" s="162" t="s">
        <v>235</v>
      </c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2"/>
      <c r="Z83" s="145" t="s">
        <v>63</v>
      </c>
      <c r="AA83" s="145"/>
      <c r="AB83" s="145"/>
      <c r="AC83" s="145"/>
      <c r="AD83" s="145"/>
      <c r="AE83" s="145" t="s">
        <v>236</v>
      </c>
      <c r="AF83" s="145"/>
      <c r="AG83" s="145"/>
      <c r="AH83" s="145"/>
      <c r="AI83" s="145"/>
      <c r="AJ83" s="145"/>
      <c r="AK83" s="145"/>
      <c r="AL83" s="145"/>
      <c r="AM83" s="145"/>
      <c r="AN83" s="162"/>
      <c r="AO83" s="160">
        <v>1</v>
      </c>
      <c r="AP83" s="160"/>
      <c r="AQ83" s="160"/>
      <c r="AR83" s="160"/>
      <c r="AS83" s="160"/>
      <c r="AT83" s="160"/>
      <c r="AU83" s="160"/>
      <c r="AV83" s="160"/>
      <c r="AW83" s="160">
        <v>0</v>
      </c>
      <c r="AX83" s="160"/>
      <c r="AY83" s="160"/>
      <c r="AZ83" s="160"/>
      <c r="BA83" s="160"/>
      <c r="BB83" s="160"/>
      <c r="BC83" s="160"/>
      <c r="BD83" s="160"/>
      <c r="BE83" s="160">
        <f t="shared" si="5"/>
        <v>1</v>
      </c>
      <c r="BF83" s="160"/>
      <c r="BG83" s="160"/>
      <c r="BH83" s="160"/>
      <c r="BI83" s="160"/>
      <c r="BJ83" s="160"/>
      <c r="BK83" s="160"/>
      <c r="BL83" s="160"/>
    </row>
    <row r="84" spans="1:79" s="61" customFormat="1" ht="12.75" customHeight="1" x14ac:dyDescent="0.2">
      <c r="A84" s="204">
        <v>3</v>
      </c>
      <c r="B84" s="204"/>
      <c r="C84" s="204"/>
      <c r="D84" s="204"/>
      <c r="E84" s="204"/>
      <c r="F84" s="204"/>
      <c r="G84" s="209" t="s">
        <v>74</v>
      </c>
      <c r="H84" s="223"/>
      <c r="I84" s="223"/>
      <c r="J84" s="223"/>
      <c r="K84" s="223"/>
      <c r="L84" s="223"/>
      <c r="M84" s="223"/>
      <c r="N84" s="223"/>
      <c r="O84" s="223"/>
      <c r="P84" s="223"/>
      <c r="Q84" s="223"/>
      <c r="R84" s="223"/>
      <c r="S84" s="223"/>
      <c r="T84" s="223"/>
      <c r="U84" s="223"/>
      <c r="V84" s="223"/>
      <c r="W84" s="223"/>
      <c r="X84" s="223"/>
      <c r="Y84" s="224"/>
      <c r="Z84" s="212"/>
      <c r="AA84" s="212"/>
      <c r="AB84" s="212"/>
      <c r="AC84" s="212"/>
      <c r="AD84" s="212"/>
      <c r="AE84" s="209"/>
      <c r="AF84" s="223"/>
      <c r="AG84" s="223"/>
      <c r="AH84" s="223"/>
      <c r="AI84" s="223"/>
      <c r="AJ84" s="223"/>
      <c r="AK84" s="223"/>
      <c r="AL84" s="223"/>
      <c r="AM84" s="223"/>
      <c r="AN84" s="224"/>
      <c r="AO84" s="161"/>
      <c r="AP84" s="161"/>
      <c r="AQ84" s="161"/>
      <c r="AR84" s="161"/>
      <c r="AS84" s="161"/>
      <c r="AT84" s="161"/>
      <c r="AU84" s="161"/>
      <c r="AV84" s="161"/>
      <c r="AW84" s="161"/>
      <c r="AX84" s="161"/>
      <c r="AY84" s="161"/>
      <c r="AZ84" s="161"/>
      <c r="BA84" s="161"/>
      <c r="BB84" s="161"/>
      <c r="BC84" s="161"/>
      <c r="BD84" s="161"/>
      <c r="BE84" s="161"/>
      <c r="BF84" s="161"/>
      <c r="BG84" s="161"/>
      <c r="BH84" s="161"/>
      <c r="BI84" s="161"/>
      <c r="BJ84" s="161"/>
      <c r="BK84" s="161"/>
      <c r="BL84" s="161"/>
    </row>
    <row r="85" spans="1:79" ht="25.5" customHeight="1" x14ac:dyDescent="0.2">
      <c r="A85" s="141"/>
      <c r="B85" s="141"/>
      <c r="C85" s="141"/>
      <c r="D85" s="141"/>
      <c r="E85" s="141"/>
      <c r="F85" s="141"/>
      <c r="G85" s="162" t="s">
        <v>239</v>
      </c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2"/>
      <c r="Z85" s="145" t="s">
        <v>67</v>
      </c>
      <c r="AA85" s="145"/>
      <c r="AB85" s="145"/>
      <c r="AC85" s="145"/>
      <c r="AD85" s="145"/>
      <c r="AE85" s="162" t="s">
        <v>76</v>
      </c>
      <c r="AF85" s="221"/>
      <c r="AG85" s="221"/>
      <c r="AH85" s="221"/>
      <c r="AI85" s="221"/>
      <c r="AJ85" s="221"/>
      <c r="AK85" s="221"/>
      <c r="AL85" s="221"/>
      <c r="AM85" s="221"/>
      <c r="AN85" s="222"/>
      <c r="AO85" s="160">
        <v>761.11</v>
      </c>
      <c r="AP85" s="160"/>
      <c r="AQ85" s="160"/>
      <c r="AR85" s="160"/>
      <c r="AS85" s="160"/>
      <c r="AT85" s="160"/>
      <c r="AU85" s="160"/>
      <c r="AV85" s="160"/>
      <c r="AW85" s="160">
        <v>0</v>
      </c>
      <c r="AX85" s="160"/>
      <c r="AY85" s="160"/>
      <c r="AZ85" s="160"/>
      <c r="BA85" s="160"/>
      <c r="BB85" s="160"/>
      <c r="BC85" s="160"/>
      <c r="BD85" s="160"/>
      <c r="BE85" s="160">
        <f t="shared" ref="BE85" si="6">AO85+AW85</f>
        <v>761.11</v>
      </c>
      <c r="BF85" s="160"/>
      <c r="BG85" s="160"/>
      <c r="BH85" s="160"/>
      <c r="BI85" s="160"/>
      <c r="BJ85" s="160"/>
      <c r="BK85" s="160"/>
      <c r="BL85" s="160"/>
    </row>
    <row r="86" spans="1:79" s="61" customFormat="1" ht="12.75" customHeight="1" x14ac:dyDescent="0.2">
      <c r="A86" s="204">
        <v>4</v>
      </c>
      <c r="B86" s="204"/>
      <c r="C86" s="204"/>
      <c r="D86" s="204"/>
      <c r="E86" s="204"/>
      <c r="F86" s="204"/>
      <c r="G86" s="209" t="s">
        <v>79</v>
      </c>
      <c r="H86" s="223"/>
      <c r="I86" s="223"/>
      <c r="J86" s="223"/>
      <c r="K86" s="223"/>
      <c r="L86" s="223"/>
      <c r="M86" s="223"/>
      <c r="N86" s="223"/>
      <c r="O86" s="223"/>
      <c r="P86" s="223"/>
      <c r="Q86" s="223"/>
      <c r="R86" s="223"/>
      <c r="S86" s="223"/>
      <c r="T86" s="223"/>
      <c r="U86" s="223"/>
      <c r="V86" s="223"/>
      <c r="W86" s="223"/>
      <c r="X86" s="223"/>
      <c r="Y86" s="224"/>
      <c r="Z86" s="212"/>
      <c r="AA86" s="212"/>
      <c r="AB86" s="212"/>
      <c r="AC86" s="212"/>
      <c r="AD86" s="212"/>
      <c r="AE86" s="209"/>
      <c r="AF86" s="223"/>
      <c r="AG86" s="223"/>
      <c r="AH86" s="223"/>
      <c r="AI86" s="223"/>
      <c r="AJ86" s="223"/>
      <c r="AK86" s="223"/>
      <c r="AL86" s="223"/>
      <c r="AM86" s="223"/>
      <c r="AN86" s="224"/>
      <c r="AO86" s="161"/>
      <c r="AP86" s="161"/>
      <c r="AQ86" s="161"/>
      <c r="AR86" s="161"/>
      <c r="AS86" s="161"/>
      <c r="AT86" s="161"/>
      <c r="AU86" s="161"/>
      <c r="AV86" s="161"/>
      <c r="AW86" s="161"/>
      <c r="AX86" s="161"/>
      <c r="AY86" s="161"/>
      <c r="AZ86" s="161"/>
      <c r="BA86" s="161"/>
      <c r="BB86" s="161"/>
      <c r="BC86" s="161"/>
      <c r="BD86" s="161"/>
      <c r="BE86" s="161"/>
      <c r="BF86" s="161"/>
      <c r="BG86" s="161"/>
      <c r="BH86" s="161"/>
      <c r="BI86" s="161"/>
      <c r="BJ86" s="161"/>
      <c r="BK86" s="161"/>
      <c r="BL86" s="161"/>
    </row>
    <row r="87" spans="1:79" ht="25.5" customHeight="1" x14ac:dyDescent="0.2">
      <c r="A87" s="141"/>
      <c r="B87" s="141"/>
      <c r="C87" s="141"/>
      <c r="D87" s="141"/>
      <c r="E87" s="141"/>
      <c r="F87" s="141"/>
      <c r="G87" s="162" t="s">
        <v>241</v>
      </c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2"/>
      <c r="Z87" s="145" t="s">
        <v>81</v>
      </c>
      <c r="AA87" s="145"/>
      <c r="AB87" s="145"/>
      <c r="AC87" s="145"/>
      <c r="AD87" s="145"/>
      <c r="AE87" s="162" t="s">
        <v>76</v>
      </c>
      <c r="AF87" s="221"/>
      <c r="AG87" s="221"/>
      <c r="AH87" s="221"/>
      <c r="AI87" s="221"/>
      <c r="AJ87" s="221"/>
      <c r="AK87" s="221"/>
      <c r="AL87" s="221"/>
      <c r="AM87" s="221"/>
      <c r="AN87" s="222"/>
      <c r="AO87" s="160">
        <v>100</v>
      </c>
      <c r="AP87" s="160"/>
      <c r="AQ87" s="160"/>
      <c r="AR87" s="160"/>
      <c r="AS87" s="160"/>
      <c r="AT87" s="160"/>
      <c r="AU87" s="160"/>
      <c r="AV87" s="160"/>
      <c r="AW87" s="160">
        <v>0</v>
      </c>
      <c r="AX87" s="160"/>
      <c r="AY87" s="160"/>
      <c r="AZ87" s="160"/>
      <c r="BA87" s="160"/>
      <c r="BB87" s="160"/>
      <c r="BC87" s="160"/>
      <c r="BD87" s="160"/>
      <c r="BE87" s="160">
        <f t="shared" ref="BE87" si="7">AO87+AW87</f>
        <v>100</v>
      </c>
      <c r="BF87" s="160"/>
      <c r="BG87" s="160"/>
      <c r="BH87" s="160"/>
      <c r="BI87" s="160"/>
      <c r="BJ87" s="160"/>
      <c r="BK87" s="160"/>
      <c r="BL87" s="160"/>
    </row>
    <row r="88" spans="1:79" x14ac:dyDescent="0.2">
      <c r="A88" s="236" t="s">
        <v>317</v>
      </c>
      <c r="B88" s="237"/>
      <c r="C88" s="237"/>
      <c r="D88" s="237"/>
      <c r="E88" s="237"/>
      <c r="F88" s="237"/>
      <c r="G88" s="237"/>
      <c r="H88" s="237"/>
      <c r="I88" s="237"/>
      <c r="J88" s="237"/>
      <c r="K88" s="237"/>
      <c r="L88" s="237"/>
      <c r="M88" s="237"/>
      <c r="N88" s="237"/>
      <c r="O88" s="237"/>
      <c r="P88" s="237"/>
      <c r="Q88" s="237"/>
      <c r="R88" s="237"/>
      <c r="S88" s="237"/>
      <c r="T88" s="237"/>
      <c r="U88" s="237"/>
      <c r="V88" s="237"/>
      <c r="W88" s="237"/>
      <c r="X88" s="237"/>
      <c r="Y88" s="237"/>
      <c r="Z88" s="237"/>
      <c r="AA88" s="237"/>
      <c r="AB88" s="237"/>
      <c r="AC88" s="237"/>
      <c r="AD88" s="237"/>
      <c r="AE88" s="237"/>
      <c r="AF88" s="237"/>
      <c r="AG88" s="237"/>
      <c r="AH88" s="237"/>
      <c r="AI88" s="237"/>
      <c r="AJ88" s="237"/>
      <c r="AK88" s="237"/>
      <c r="AL88" s="237"/>
      <c r="AM88" s="237"/>
      <c r="AN88" s="237"/>
      <c r="AO88" s="237"/>
      <c r="AP88" s="237"/>
      <c r="AQ88" s="237"/>
      <c r="AR88" s="237"/>
      <c r="AS88" s="237"/>
      <c r="AT88" s="237"/>
      <c r="AU88" s="237"/>
      <c r="AV88" s="237"/>
      <c r="AW88" s="237"/>
      <c r="AX88" s="237"/>
      <c r="AY88" s="237"/>
      <c r="AZ88" s="237"/>
      <c r="BA88" s="237"/>
      <c r="BB88" s="237"/>
      <c r="BC88" s="237"/>
      <c r="BD88" s="237"/>
      <c r="BE88" s="237"/>
      <c r="BF88" s="237"/>
      <c r="BG88" s="237"/>
      <c r="BH88" s="237"/>
      <c r="BI88" s="237"/>
      <c r="BJ88" s="237"/>
      <c r="BK88" s="237"/>
      <c r="BL88" s="238"/>
      <c r="CA88" s="36" t="s">
        <v>15</v>
      </c>
    </row>
    <row r="89" spans="1:79" s="61" customFormat="1" ht="12.75" customHeight="1" x14ac:dyDescent="0.2">
      <c r="A89" s="204">
        <v>1</v>
      </c>
      <c r="B89" s="204"/>
      <c r="C89" s="204"/>
      <c r="D89" s="204"/>
      <c r="E89" s="204"/>
      <c r="F89" s="204"/>
      <c r="G89" s="209" t="s">
        <v>60</v>
      </c>
      <c r="H89" s="210"/>
      <c r="I89" s="210"/>
      <c r="J89" s="210"/>
      <c r="K89" s="210"/>
      <c r="L89" s="210"/>
      <c r="M89" s="210"/>
      <c r="N89" s="210"/>
      <c r="O89" s="210"/>
      <c r="P89" s="210"/>
      <c r="Q89" s="210"/>
      <c r="R89" s="210"/>
      <c r="S89" s="210"/>
      <c r="T89" s="210"/>
      <c r="U89" s="210"/>
      <c r="V89" s="210"/>
      <c r="W89" s="210"/>
      <c r="X89" s="210"/>
      <c r="Y89" s="211"/>
      <c r="Z89" s="212"/>
      <c r="AA89" s="212"/>
      <c r="AB89" s="212"/>
      <c r="AC89" s="212"/>
      <c r="AD89" s="212"/>
      <c r="AE89" s="212"/>
      <c r="AF89" s="212"/>
      <c r="AG89" s="212"/>
      <c r="AH89" s="212"/>
      <c r="AI89" s="212"/>
      <c r="AJ89" s="212"/>
      <c r="AK89" s="212"/>
      <c r="AL89" s="212"/>
      <c r="AM89" s="212"/>
      <c r="AN89" s="209"/>
      <c r="AO89" s="161"/>
      <c r="AP89" s="161"/>
      <c r="AQ89" s="161"/>
      <c r="AR89" s="161"/>
      <c r="AS89" s="161"/>
      <c r="AT89" s="161"/>
      <c r="AU89" s="161"/>
      <c r="AV89" s="161"/>
      <c r="AW89" s="161"/>
      <c r="AX89" s="161"/>
      <c r="AY89" s="161"/>
      <c r="AZ89" s="161"/>
      <c r="BA89" s="161"/>
      <c r="BB89" s="161"/>
      <c r="BC89" s="161"/>
      <c r="BD89" s="161"/>
      <c r="BE89" s="161"/>
      <c r="BF89" s="161"/>
      <c r="BG89" s="161"/>
      <c r="BH89" s="161"/>
      <c r="BI89" s="161"/>
      <c r="BJ89" s="161"/>
      <c r="BK89" s="161"/>
      <c r="BL89" s="161"/>
      <c r="CA89" s="61" t="s">
        <v>16</v>
      </c>
    </row>
    <row r="90" spans="1:79" ht="12.75" customHeight="1" x14ac:dyDescent="0.2">
      <c r="A90" s="141"/>
      <c r="B90" s="141"/>
      <c r="C90" s="141"/>
      <c r="D90" s="141"/>
      <c r="E90" s="141"/>
      <c r="F90" s="141"/>
      <c r="G90" s="162" t="s">
        <v>292</v>
      </c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2"/>
      <c r="Z90" s="145" t="s">
        <v>67</v>
      </c>
      <c r="AA90" s="145"/>
      <c r="AB90" s="145"/>
      <c r="AC90" s="145"/>
      <c r="AD90" s="145"/>
      <c r="AE90" s="145" t="s">
        <v>68</v>
      </c>
      <c r="AF90" s="145"/>
      <c r="AG90" s="145"/>
      <c r="AH90" s="145"/>
      <c r="AI90" s="145"/>
      <c r="AJ90" s="145"/>
      <c r="AK90" s="145"/>
      <c r="AL90" s="145"/>
      <c r="AM90" s="145"/>
      <c r="AN90" s="162"/>
      <c r="AO90" s="160">
        <v>511367</v>
      </c>
      <c r="AP90" s="160"/>
      <c r="AQ90" s="160"/>
      <c r="AR90" s="160"/>
      <c r="AS90" s="160"/>
      <c r="AT90" s="160"/>
      <c r="AU90" s="160"/>
      <c r="AV90" s="160"/>
      <c r="AW90" s="160">
        <v>48000</v>
      </c>
      <c r="AX90" s="160"/>
      <c r="AY90" s="160"/>
      <c r="AZ90" s="160"/>
      <c r="BA90" s="160"/>
      <c r="BB90" s="160"/>
      <c r="BC90" s="160"/>
      <c r="BD90" s="160"/>
      <c r="BE90" s="160">
        <f t="shared" ref="BE90:BE95" si="8">AO90+AW90</f>
        <v>559367</v>
      </c>
      <c r="BF90" s="160"/>
      <c r="BG90" s="160"/>
      <c r="BH90" s="160"/>
      <c r="BI90" s="160"/>
      <c r="BJ90" s="160"/>
      <c r="BK90" s="160"/>
      <c r="BL90" s="160"/>
    </row>
    <row r="91" spans="1:79" ht="25.5" customHeight="1" x14ac:dyDescent="0.2">
      <c r="A91" s="141"/>
      <c r="B91" s="141"/>
      <c r="C91" s="141"/>
      <c r="D91" s="141"/>
      <c r="E91" s="141"/>
      <c r="F91" s="141"/>
      <c r="G91" s="162" t="s">
        <v>475</v>
      </c>
      <c r="H91" s="239"/>
      <c r="I91" s="239"/>
      <c r="J91" s="239"/>
      <c r="K91" s="239"/>
      <c r="L91" s="239"/>
      <c r="M91" s="239"/>
      <c r="N91" s="239"/>
      <c r="O91" s="239"/>
      <c r="P91" s="239"/>
      <c r="Q91" s="239"/>
      <c r="R91" s="239"/>
      <c r="S91" s="239"/>
      <c r="T91" s="239"/>
      <c r="U91" s="239"/>
      <c r="V91" s="239"/>
      <c r="W91" s="239"/>
      <c r="X91" s="239"/>
      <c r="Y91" s="240"/>
      <c r="Z91" s="145" t="s">
        <v>67</v>
      </c>
      <c r="AA91" s="145"/>
      <c r="AB91" s="145"/>
      <c r="AC91" s="145"/>
      <c r="AD91" s="145"/>
      <c r="AE91" s="145" t="s">
        <v>68</v>
      </c>
      <c r="AF91" s="145"/>
      <c r="AG91" s="145"/>
      <c r="AH91" s="145"/>
      <c r="AI91" s="145"/>
      <c r="AJ91" s="145"/>
      <c r="AK91" s="145"/>
      <c r="AL91" s="145"/>
      <c r="AM91" s="145"/>
      <c r="AN91" s="162"/>
      <c r="AO91" s="160">
        <v>28438</v>
      </c>
      <c r="AP91" s="160"/>
      <c r="AQ91" s="160"/>
      <c r="AR91" s="160"/>
      <c r="AS91" s="160"/>
      <c r="AT91" s="160"/>
      <c r="AU91" s="160"/>
      <c r="AV91" s="160"/>
      <c r="AW91" s="160">
        <v>48000</v>
      </c>
      <c r="AX91" s="160"/>
      <c r="AY91" s="160"/>
      <c r="AZ91" s="160"/>
      <c r="BA91" s="160"/>
      <c r="BB91" s="160"/>
      <c r="BC91" s="160"/>
      <c r="BD91" s="160"/>
      <c r="BE91" s="160">
        <f t="shared" si="8"/>
        <v>76438</v>
      </c>
      <c r="BF91" s="160"/>
      <c r="BG91" s="160"/>
      <c r="BH91" s="160"/>
      <c r="BI91" s="160"/>
      <c r="BJ91" s="160"/>
      <c r="BK91" s="160"/>
      <c r="BL91" s="160"/>
    </row>
    <row r="92" spans="1:79" ht="12.75" customHeight="1" x14ac:dyDescent="0.2">
      <c r="A92" s="141"/>
      <c r="B92" s="141"/>
      <c r="C92" s="141"/>
      <c r="D92" s="141"/>
      <c r="E92" s="141"/>
      <c r="F92" s="141"/>
      <c r="G92" s="162" t="s">
        <v>320</v>
      </c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2"/>
      <c r="Z92" s="145" t="s">
        <v>63</v>
      </c>
      <c r="AA92" s="145"/>
      <c r="AB92" s="145"/>
      <c r="AC92" s="145"/>
      <c r="AD92" s="145"/>
      <c r="AE92" s="145" t="s">
        <v>205</v>
      </c>
      <c r="AF92" s="145"/>
      <c r="AG92" s="145"/>
      <c r="AH92" s="145"/>
      <c r="AI92" s="145"/>
      <c r="AJ92" s="145"/>
      <c r="AK92" s="145"/>
      <c r="AL92" s="145"/>
      <c r="AM92" s="145"/>
      <c r="AN92" s="162"/>
      <c r="AO92" s="160">
        <v>1</v>
      </c>
      <c r="AP92" s="160"/>
      <c r="AQ92" s="160"/>
      <c r="AR92" s="160"/>
      <c r="AS92" s="160"/>
      <c r="AT92" s="160"/>
      <c r="AU92" s="160"/>
      <c r="AV92" s="160"/>
      <c r="AW92" s="160">
        <v>0</v>
      </c>
      <c r="AX92" s="160"/>
      <c r="AY92" s="160"/>
      <c r="AZ92" s="160"/>
      <c r="BA92" s="160"/>
      <c r="BB92" s="160"/>
      <c r="BC92" s="160"/>
      <c r="BD92" s="160"/>
      <c r="BE92" s="160">
        <f t="shared" si="8"/>
        <v>1</v>
      </c>
      <c r="BF92" s="160"/>
      <c r="BG92" s="160"/>
      <c r="BH92" s="160"/>
      <c r="BI92" s="160"/>
      <c r="BJ92" s="160"/>
      <c r="BK92" s="160"/>
      <c r="BL92" s="160"/>
    </row>
    <row r="93" spans="1:79" ht="12.75" customHeight="1" x14ac:dyDescent="0.2">
      <c r="A93" s="141"/>
      <c r="B93" s="141"/>
      <c r="C93" s="141"/>
      <c r="D93" s="141"/>
      <c r="E93" s="141"/>
      <c r="F93" s="141"/>
      <c r="G93" s="162" t="s">
        <v>321</v>
      </c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2"/>
      <c r="Z93" s="145" t="s">
        <v>109</v>
      </c>
      <c r="AA93" s="145"/>
      <c r="AB93" s="145"/>
      <c r="AC93" s="145"/>
      <c r="AD93" s="145"/>
      <c r="AE93" s="145" t="s">
        <v>105</v>
      </c>
      <c r="AF93" s="145"/>
      <c r="AG93" s="145"/>
      <c r="AH93" s="145"/>
      <c r="AI93" s="145"/>
      <c r="AJ93" s="145"/>
      <c r="AK93" s="145"/>
      <c r="AL93" s="145"/>
      <c r="AM93" s="145"/>
      <c r="AN93" s="162"/>
      <c r="AO93" s="160">
        <v>2</v>
      </c>
      <c r="AP93" s="160"/>
      <c r="AQ93" s="160"/>
      <c r="AR93" s="160"/>
      <c r="AS93" s="160"/>
      <c r="AT93" s="160"/>
      <c r="AU93" s="160"/>
      <c r="AV93" s="160"/>
      <c r="AW93" s="160">
        <v>0</v>
      </c>
      <c r="AX93" s="160"/>
      <c r="AY93" s="160"/>
      <c r="AZ93" s="160"/>
      <c r="BA93" s="160"/>
      <c r="BB93" s="160"/>
      <c r="BC93" s="160"/>
      <c r="BD93" s="160"/>
      <c r="BE93" s="160">
        <f t="shared" si="8"/>
        <v>2</v>
      </c>
      <c r="BF93" s="160"/>
      <c r="BG93" s="160"/>
      <c r="BH93" s="160"/>
      <c r="BI93" s="160"/>
      <c r="BJ93" s="160"/>
      <c r="BK93" s="160"/>
      <c r="BL93" s="160"/>
    </row>
    <row r="94" spans="1:79" ht="27" customHeight="1" x14ac:dyDescent="0.2">
      <c r="A94" s="141"/>
      <c r="B94" s="141"/>
      <c r="C94" s="141"/>
      <c r="D94" s="141"/>
      <c r="E94" s="141"/>
      <c r="F94" s="141"/>
      <c r="G94" s="162" t="s">
        <v>322</v>
      </c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2"/>
      <c r="Z94" s="145" t="s">
        <v>109</v>
      </c>
      <c r="AA94" s="145"/>
      <c r="AB94" s="145"/>
      <c r="AC94" s="145"/>
      <c r="AD94" s="145"/>
      <c r="AE94" s="145" t="s">
        <v>148</v>
      </c>
      <c r="AF94" s="145"/>
      <c r="AG94" s="145"/>
      <c r="AH94" s="145"/>
      <c r="AI94" s="145"/>
      <c r="AJ94" s="145"/>
      <c r="AK94" s="145"/>
      <c r="AL94" s="145"/>
      <c r="AM94" s="145"/>
      <c r="AN94" s="162"/>
      <c r="AO94" s="160">
        <v>1</v>
      </c>
      <c r="AP94" s="160"/>
      <c r="AQ94" s="160"/>
      <c r="AR94" s="160"/>
      <c r="AS94" s="160"/>
      <c r="AT94" s="160"/>
      <c r="AU94" s="160"/>
      <c r="AV94" s="160"/>
      <c r="AW94" s="160">
        <v>0</v>
      </c>
      <c r="AX94" s="160"/>
      <c r="AY94" s="160"/>
      <c r="AZ94" s="160"/>
      <c r="BA94" s="160"/>
      <c r="BB94" s="160"/>
      <c r="BC94" s="160"/>
      <c r="BD94" s="160"/>
      <c r="BE94" s="160">
        <f t="shared" si="8"/>
        <v>1</v>
      </c>
      <c r="BF94" s="160"/>
      <c r="BG94" s="160"/>
      <c r="BH94" s="160"/>
      <c r="BI94" s="160"/>
      <c r="BJ94" s="160"/>
      <c r="BK94" s="160"/>
      <c r="BL94" s="160"/>
    </row>
    <row r="95" spans="1:79" ht="26.25" customHeight="1" x14ac:dyDescent="0.2">
      <c r="A95" s="141"/>
      <c r="B95" s="141"/>
      <c r="C95" s="141"/>
      <c r="D95" s="141"/>
      <c r="E95" s="141"/>
      <c r="F95" s="141"/>
      <c r="G95" s="162" t="s">
        <v>323</v>
      </c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2"/>
      <c r="Z95" s="145" t="s">
        <v>109</v>
      </c>
      <c r="AA95" s="145"/>
      <c r="AB95" s="145"/>
      <c r="AC95" s="145"/>
      <c r="AD95" s="145"/>
      <c r="AE95" s="145" t="s">
        <v>148</v>
      </c>
      <c r="AF95" s="145"/>
      <c r="AG95" s="145"/>
      <c r="AH95" s="145"/>
      <c r="AI95" s="145"/>
      <c r="AJ95" s="145"/>
      <c r="AK95" s="145"/>
      <c r="AL95" s="145"/>
      <c r="AM95" s="145"/>
      <c r="AN95" s="162"/>
      <c r="AO95" s="160">
        <v>1</v>
      </c>
      <c r="AP95" s="160"/>
      <c r="AQ95" s="160"/>
      <c r="AR95" s="160"/>
      <c r="AS95" s="160"/>
      <c r="AT95" s="160"/>
      <c r="AU95" s="160"/>
      <c r="AV95" s="160"/>
      <c r="AW95" s="160">
        <v>0</v>
      </c>
      <c r="AX95" s="160"/>
      <c r="AY95" s="160"/>
      <c r="AZ95" s="160"/>
      <c r="BA95" s="160"/>
      <c r="BB95" s="160"/>
      <c r="BC95" s="160"/>
      <c r="BD95" s="160"/>
      <c r="BE95" s="160">
        <f t="shared" si="8"/>
        <v>1</v>
      </c>
      <c r="BF95" s="160"/>
      <c r="BG95" s="160"/>
      <c r="BH95" s="160"/>
      <c r="BI95" s="160"/>
      <c r="BJ95" s="160"/>
      <c r="BK95" s="160"/>
      <c r="BL95" s="160"/>
    </row>
    <row r="96" spans="1:79" s="61" customFormat="1" ht="12.75" customHeight="1" x14ac:dyDescent="0.2">
      <c r="A96" s="204">
        <v>2</v>
      </c>
      <c r="B96" s="204"/>
      <c r="C96" s="204"/>
      <c r="D96" s="204"/>
      <c r="E96" s="204"/>
      <c r="F96" s="204"/>
      <c r="G96" s="209" t="s">
        <v>69</v>
      </c>
      <c r="H96" s="223"/>
      <c r="I96" s="223"/>
      <c r="J96" s="223"/>
      <c r="K96" s="223"/>
      <c r="L96" s="223"/>
      <c r="M96" s="223"/>
      <c r="N96" s="223"/>
      <c r="O96" s="223"/>
      <c r="P96" s="223"/>
      <c r="Q96" s="223"/>
      <c r="R96" s="223"/>
      <c r="S96" s="223"/>
      <c r="T96" s="223"/>
      <c r="U96" s="223"/>
      <c r="V96" s="223"/>
      <c r="W96" s="223"/>
      <c r="X96" s="223"/>
      <c r="Y96" s="224"/>
      <c r="Z96" s="212"/>
      <c r="AA96" s="212"/>
      <c r="AB96" s="212"/>
      <c r="AC96" s="212"/>
      <c r="AD96" s="212"/>
      <c r="AE96" s="212"/>
      <c r="AF96" s="212"/>
      <c r="AG96" s="212"/>
      <c r="AH96" s="212"/>
      <c r="AI96" s="212"/>
      <c r="AJ96" s="212"/>
      <c r="AK96" s="212"/>
      <c r="AL96" s="212"/>
      <c r="AM96" s="212"/>
      <c r="AN96" s="209"/>
      <c r="AO96" s="161"/>
      <c r="AP96" s="161"/>
      <c r="AQ96" s="161"/>
      <c r="AR96" s="161"/>
      <c r="AS96" s="161"/>
      <c r="AT96" s="161"/>
      <c r="AU96" s="161"/>
      <c r="AV96" s="161"/>
      <c r="AW96" s="161"/>
      <c r="AX96" s="161"/>
      <c r="AY96" s="161"/>
      <c r="AZ96" s="161"/>
      <c r="BA96" s="161"/>
      <c r="BB96" s="161"/>
      <c r="BC96" s="161"/>
      <c r="BD96" s="161"/>
      <c r="BE96" s="161"/>
      <c r="BF96" s="161"/>
      <c r="BG96" s="161"/>
      <c r="BH96" s="161"/>
      <c r="BI96" s="161"/>
      <c r="BJ96" s="161"/>
      <c r="BK96" s="161"/>
      <c r="BL96" s="161"/>
    </row>
    <row r="97" spans="1:64" s="61" customFormat="1" ht="30" customHeight="1" x14ac:dyDescent="0.2">
      <c r="A97" s="204"/>
      <c r="B97" s="204"/>
      <c r="C97" s="204"/>
      <c r="D97" s="204"/>
      <c r="E97" s="204"/>
      <c r="F97" s="204"/>
      <c r="G97" s="162" t="s">
        <v>324</v>
      </c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2"/>
      <c r="Z97" s="145" t="s">
        <v>109</v>
      </c>
      <c r="AA97" s="145"/>
      <c r="AB97" s="145"/>
      <c r="AC97" s="145"/>
      <c r="AD97" s="145"/>
      <c r="AE97" s="145" t="s">
        <v>325</v>
      </c>
      <c r="AF97" s="145"/>
      <c r="AG97" s="145"/>
      <c r="AH97" s="145"/>
      <c r="AI97" s="145"/>
      <c r="AJ97" s="145"/>
      <c r="AK97" s="145"/>
      <c r="AL97" s="145"/>
      <c r="AM97" s="145"/>
      <c r="AN97" s="162"/>
      <c r="AO97" s="160">
        <v>30</v>
      </c>
      <c r="AP97" s="160"/>
      <c r="AQ97" s="160"/>
      <c r="AR97" s="160"/>
      <c r="AS97" s="160"/>
      <c r="AT97" s="160"/>
      <c r="AU97" s="160"/>
      <c r="AV97" s="160"/>
      <c r="AW97" s="160">
        <v>0</v>
      </c>
      <c r="AX97" s="160"/>
      <c r="AY97" s="160"/>
      <c r="AZ97" s="160"/>
      <c r="BA97" s="160"/>
      <c r="BB97" s="160"/>
      <c r="BC97" s="160"/>
      <c r="BD97" s="160"/>
      <c r="BE97" s="160">
        <f t="shared" ref="BE97:BE99" si="9">AO97+AW97</f>
        <v>30</v>
      </c>
      <c r="BF97" s="160"/>
      <c r="BG97" s="160"/>
      <c r="BH97" s="160"/>
      <c r="BI97" s="160"/>
      <c r="BJ97" s="160"/>
      <c r="BK97" s="160"/>
      <c r="BL97" s="160"/>
    </row>
    <row r="98" spans="1:64" ht="25.5" customHeight="1" x14ac:dyDescent="0.2">
      <c r="A98" s="141"/>
      <c r="B98" s="141"/>
      <c r="C98" s="141"/>
      <c r="D98" s="141"/>
      <c r="E98" s="141"/>
      <c r="F98" s="141"/>
      <c r="G98" s="162" t="s">
        <v>326</v>
      </c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2"/>
      <c r="Z98" s="145" t="s">
        <v>63</v>
      </c>
      <c r="AA98" s="145"/>
      <c r="AB98" s="145"/>
      <c r="AC98" s="145"/>
      <c r="AD98" s="145"/>
      <c r="AE98" s="162" t="s">
        <v>327</v>
      </c>
      <c r="AF98" s="221"/>
      <c r="AG98" s="221"/>
      <c r="AH98" s="221"/>
      <c r="AI98" s="221"/>
      <c r="AJ98" s="221"/>
      <c r="AK98" s="221"/>
      <c r="AL98" s="221"/>
      <c r="AM98" s="221"/>
      <c r="AN98" s="222"/>
      <c r="AO98" s="160">
        <v>120</v>
      </c>
      <c r="AP98" s="160"/>
      <c r="AQ98" s="160"/>
      <c r="AR98" s="160"/>
      <c r="AS98" s="160"/>
      <c r="AT98" s="160"/>
      <c r="AU98" s="160"/>
      <c r="AV98" s="160"/>
      <c r="AW98" s="160">
        <v>0</v>
      </c>
      <c r="AX98" s="160"/>
      <c r="AY98" s="160"/>
      <c r="AZ98" s="160"/>
      <c r="BA98" s="160"/>
      <c r="BB98" s="160"/>
      <c r="BC98" s="160"/>
      <c r="BD98" s="160"/>
      <c r="BE98" s="160">
        <f t="shared" si="9"/>
        <v>120</v>
      </c>
      <c r="BF98" s="160"/>
      <c r="BG98" s="160"/>
      <c r="BH98" s="160"/>
      <c r="BI98" s="160"/>
      <c r="BJ98" s="160"/>
      <c r="BK98" s="160"/>
      <c r="BL98" s="160"/>
    </row>
    <row r="99" spans="1:64" ht="25.5" customHeight="1" x14ac:dyDescent="0.2">
      <c r="A99" s="141"/>
      <c r="B99" s="141"/>
      <c r="C99" s="141"/>
      <c r="D99" s="141"/>
      <c r="E99" s="141"/>
      <c r="F99" s="141"/>
      <c r="G99" s="162" t="s">
        <v>328</v>
      </c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2"/>
      <c r="Z99" s="145" t="s">
        <v>109</v>
      </c>
      <c r="AA99" s="145"/>
      <c r="AB99" s="145"/>
      <c r="AC99" s="145"/>
      <c r="AD99" s="145"/>
      <c r="AE99" s="162" t="s">
        <v>327</v>
      </c>
      <c r="AF99" s="221"/>
      <c r="AG99" s="221"/>
      <c r="AH99" s="221"/>
      <c r="AI99" s="221"/>
      <c r="AJ99" s="221"/>
      <c r="AK99" s="221"/>
      <c r="AL99" s="221"/>
      <c r="AM99" s="221"/>
      <c r="AN99" s="222"/>
      <c r="AO99" s="160">
        <v>1200</v>
      </c>
      <c r="AP99" s="160"/>
      <c r="AQ99" s="160"/>
      <c r="AR99" s="160"/>
      <c r="AS99" s="160"/>
      <c r="AT99" s="160"/>
      <c r="AU99" s="160"/>
      <c r="AV99" s="160"/>
      <c r="AW99" s="160">
        <v>0</v>
      </c>
      <c r="AX99" s="160"/>
      <c r="AY99" s="160"/>
      <c r="AZ99" s="160"/>
      <c r="BA99" s="160"/>
      <c r="BB99" s="160"/>
      <c r="BC99" s="160"/>
      <c r="BD99" s="160"/>
      <c r="BE99" s="160">
        <f t="shared" si="9"/>
        <v>1200</v>
      </c>
      <c r="BF99" s="160"/>
      <c r="BG99" s="160"/>
      <c r="BH99" s="160"/>
      <c r="BI99" s="160"/>
      <c r="BJ99" s="160"/>
      <c r="BK99" s="160"/>
      <c r="BL99" s="160"/>
    </row>
    <row r="100" spans="1:64" ht="25.5" customHeight="1" x14ac:dyDescent="0.2">
      <c r="A100" s="141"/>
      <c r="B100" s="141"/>
      <c r="C100" s="141"/>
      <c r="D100" s="141"/>
      <c r="E100" s="141"/>
      <c r="F100" s="141"/>
      <c r="G100" s="162" t="s">
        <v>476</v>
      </c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2"/>
      <c r="Z100" s="145" t="s">
        <v>63</v>
      </c>
      <c r="AA100" s="145"/>
      <c r="AB100" s="145"/>
      <c r="AC100" s="145"/>
      <c r="AD100" s="145"/>
      <c r="AE100" s="162" t="s">
        <v>454</v>
      </c>
      <c r="AF100" s="221"/>
      <c r="AG100" s="221"/>
      <c r="AH100" s="221"/>
      <c r="AI100" s="221"/>
      <c r="AJ100" s="221"/>
      <c r="AK100" s="221"/>
      <c r="AL100" s="221"/>
      <c r="AM100" s="221"/>
      <c r="AN100" s="222"/>
      <c r="AO100" s="160">
        <v>161</v>
      </c>
      <c r="AP100" s="160"/>
      <c r="AQ100" s="160"/>
      <c r="AR100" s="160"/>
      <c r="AS100" s="160"/>
      <c r="AT100" s="160"/>
      <c r="AU100" s="160"/>
      <c r="AV100" s="160"/>
      <c r="AW100" s="160">
        <v>1</v>
      </c>
      <c r="AX100" s="160"/>
      <c r="AY100" s="160"/>
      <c r="AZ100" s="160"/>
      <c r="BA100" s="160"/>
      <c r="BB100" s="160"/>
      <c r="BC100" s="160"/>
      <c r="BD100" s="160"/>
      <c r="BE100" s="160">
        <f t="shared" ref="BE100" si="10">AO100+AW100</f>
        <v>162</v>
      </c>
      <c r="BF100" s="160"/>
      <c r="BG100" s="160"/>
      <c r="BH100" s="160"/>
      <c r="BI100" s="160"/>
      <c r="BJ100" s="160"/>
      <c r="BK100" s="160"/>
      <c r="BL100" s="160"/>
    </row>
    <row r="101" spans="1:64" s="61" customFormat="1" ht="12.75" customHeight="1" x14ac:dyDescent="0.2">
      <c r="A101" s="204">
        <v>3</v>
      </c>
      <c r="B101" s="204"/>
      <c r="C101" s="204"/>
      <c r="D101" s="204"/>
      <c r="E101" s="204"/>
      <c r="F101" s="204"/>
      <c r="G101" s="209" t="s">
        <v>74</v>
      </c>
      <c r="H101" s="223"/>
      <c r="I101" s="223"/>
      <c r="J101" s="223"/>
      <c r="K101" s="223"/>
      <c r="L101" s="223"/>
      <c r="M101" s="223"/>
      <c r="N101" s="223"/>
      <c r="O101" s="223"/>
      <c r="P101" s="223"/>
      <c r="Q101" s="223"/>
      <c r="R101" s="223"/>
      <c r="S101" s="223"/>
      <c r="T101" s="223"/>
      <c r="U101" s="223"/>
      <c r="V101" s="223"/>
      <c r="W101" s="223"/>
      <c r="X101" s="223"/>
      <c r="Y101" s="224"/>
      <c r="Z101" s="212"/>
      <c r="AA101" s="212"/>
      <c r="AB101" s="212"/>
      <c r="AC101" s="212"/>
      <c r="AD101" s="212"/>
      <c r="AE101" s="209"/>
      <c r="AF101" s="223"/>
      <c r="AG101" s="223"/>
      <c r="AH101" s="223"/>
      <c r="AI101" s="223"/>
      <c r="AJ101" s="223"/>
      <c r="AK101" s="223"/>
      <c r="AL101" s="223"/>
      <c r="AM101" s="223"/>
      <c r="AN101" s="224"/>
      <c r="AO101" s="161"/>
      <c r="AP101" s="161"/>
      <c r="AQ101" s="161"/>
      <c r="AR101" s="161"/>
      <c r="AS101" s="161"/>
      <c r="AT101" s="161"/>
      <c r="AU101" s="161"/>
      <c r="AV101" s="161"/>
      <c r="AW101" s="161"/>
      <c r="AX101" s="161"/>
      <c r="AY101" s="161"/>
      <c r="AZ101" s="161"/>
      <c r="BA101" s="161"/>
      <c r="BB101" s="161"/>
      <c r="BC101" s="161"/>
      <c r="BD101" s="161"/>
      <c r="BE101" s="161"/>
      <c r="BF101" s="161"/>
      <c r="BG101" s="161"/>
      <c r="BH101" s="161"/>
      <c r="BI101" s="161"/>
      <c r="BJ101" s="161"/>
      <c r="BK101" s="161"/>
      <c r="BL101" s="161"/>
    </row>
    <row r="102" spans="1:64" ht="25.5" customHeight="1" x14ac:dyDescent="0.2">
      <c r="A102" s="141"/>
      <c r="B102" s="141"/>
      <c r="C102" s="141"/>
      <c r="D102" s="141"/>
      <c r="E102" s="141"/>
      <c r="F102" s="141"/>
      <c r="G102" s="162" t="s">
        <v>329</v>
      </c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2"/>
      <c r="Z102" s="145" t="s">
        <v>67</v>
      </c>
      <c r="AA102" s="145"/>
      <c r="AB102" s="145"/>
      <c r="AC102" s="145"/>
      <c r="AD102" s="145"/>
      <c r="AE102" s="162" t="s">
        <v>76</v>
      </c>
      <c r="AF102" s="221"/>
      <c r="AG102" s="221"/>
      <c r="AH102" s="221"/>
      <c r="AI102" s="221"/>
      <c r="AJ102" s="221"/>
      <c r="AK102" s="221"/>
      <c r="AL102" s="221"/>
      <c r="AM102" s="221"/>
      <c r="AN102" s="222"/>
      <c r="AO102" s="160">
        <v>13084.54</v>
      </c>
      <c r="AP102" s="160"/>
      <c r="AQ102" s="160"/>
      <c r="AR102" s="160"/>
      <c r="AS102" s="160"/>
      <c r="AT102" s="160"/>
      <c r="AU102" s="160"/>
      <c r="AV102" s="160"/>
      <c r="AW102" s="160">
        <v>0</v>
      </c>
      <c r="AX102" s="160"/>
      <c r="AY102" s="160"/>
      <c r="AZ102" s="160"/>
      <c r="BA102" s="160"/>
      <c r="BB102" s="160"/>
      <c r="BC102" s="160"/>
      <c r="BD102" s="160"/>
      <c r="BE102" s="160">
        <f t="shared" ref="BE102" si="11">AO102+AW102</f>
        <v>13084.54</v>
      </c>
      <c r="BF102" s="160"/>
      <c r="BG102" s="160"/>
      <c r="BH102" s="160"/>
      <c r="BI102" s="160"/>
      <c r="BJ102" s="160"/>
      <c r="BK102" s="160"/>
      <c r="BL102" s="160"/>
    </row>
    <row r="103" spans="1:64" ht="25.5" customHeight="1" x14ac:dyDescent="0.2">
      <c r="A103" s="141"/>
      <c r="B103" s="141"/>
      <c r="C103" s="141"/>
      <c r="D103" s="141"/>
      <c r="E103" s="141"/>
      <c r="F103" s="141"/>
      <c r="G103" s="162" t="s">
        <v>477</v>
      </c>
      <c r="H103" s="221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21"/>
      <c r="Y103" s="222"/>
      <c r="Z103" s="145" t="s">
        <v>67</v>
      </c>
      <c r="AA103" s="145"/>
      <c r="AB103" s="145"/>
      <c r="AC103" s="145"/>
      <c r="AD103" s="145"/>
      <c r="AE103" s="162" t="s">
        <v>76</v>
      </c>
      <c r="AF103" s="221"/>
      <c r="AG103" s="221"/>
      <c r="AH103" s="221"/>
      <c r="AI103" s="221"/>
      <c r="AJ103" s="221"/>
      <c r="AK103" s="221"/>
      <c r="AL103" s="221"/>
      <c r="AM103" s="221"/>
      <c r="AN103" s="222"/>
      <c r="AO103" s="160">
        <v>176.63</v>
      </c>
      <c r="AP103" s="160"/>
      <c r="AQ103" s="160"/>
      <c r="AR103" s="160"/>
      <c r="AS103" s="160"/>
      <c r="AT103" s="160"/>
      <c r="AU103" s="160"/>
      <c r="AV103" s="160"/>
      <c r="AW103" s="160">
        <v>48000</v>
      </c>
      <c r="AX103" s="160"/>
      <c r="AY103" s="160"/>
      <c r="AZ103" s="160"/>
      <c r="BA103" s="160"/>
      <c r="BB103" s="160"/>
      <c r="BC103" s="160"/>
      <c r="BD103" s="160"/>
      <c r="BE103" s="160">
        <v>471.84</v>
      </c>
      <c r="BF103" s="160"/>
      <c r="BG103" s="160"/>
      <c r="BH103" s="160"/>
      <c r="BI103" s="160"/>
      <c r="BJ103" s="160"/>
      <c r="BK103" s="160"/>
      <c r="BL103" s="160"/>
    </row>
    <row r="104" spans="1:64" x14ac:dyDescent="0.2">
      <c r="AO104" s="71"/>
      <c r="AP104" s="71"/>
      <c r="AQ104" s="71"/>
      <c r="AR104" s="71"/>
      <c r="AS104" s="71"/>
      <c r="AT104" s="71"/>
      <c r="AU104" s="71"/>
      <c r="AV104" s="71"/>
      <c r="AW104" s="71"/>
      <c r="AX104" s="71"/>
      <c r="AY104" s="71"/>
      <c r="AZ104" s="71"/>
      <c r="BA104" s="71"/>
      <c r="BB104" s="71"/>
      <c r="BC104" s="71"/>
      <c r="BD104" s="71"/>
      <c r="BE104" s="71"/>
      <c r="BF104" s="71"/>
      <c r="BG104" s="71"/>
      <c r="BH104" s="71"/>
      <c r="BI104" s="71"/>
      <c r="BJ104" s="71"/>
      <c r="BK104" s="71"/>
      <c r="BL104" s="71"/>
    </row>
    <row r="105" spans="1:64" ht="16.5" customHeight="1" x14ac:dyDescent="0.2">
      <c r="A105" s="225" t="s">
        <v>86</v>
      </c>
      <c r="B105" s="226"/>
      <c r="C105" s="226"/>
      <c r="D105" s="226"/>
      <c r="E105" s="226"/>
      <c r="F105" s="226"/>
      <c r="G105" s="226"/>
      <c r="H105" s="226"/>
      <c r="I105" s="226"/>
      <c r="J105" s="226"/>
      <c r="K105" s="226"/>
      <c r="L105" s="226"/>
      <c r="M105" s="226"/>
      <c r="N105" s="226"/>
      <c r="O105" s="226"/>
      <c r="P105" s="226"/>
      <c r="Q105" s="226"/>
      <c r="R105" s="226"/>
      <c r="S105" s="226"/>
      <c r="T105" s="226"/>
      <c r="U105" s="226"/>
      <c r="V105" s="226"/>
      <c r="W105" s="227"/>
      <c r="X105" s="227"/>
      <c r="Y105" s="227"/>
      <c r="Z105" s="227"/>
      <c r="AA105" s="227"/>
      <c r="AB105" s="227"/>
      <c r="AC105" s="227"/>
      <c r="AD105" s="227"/>
      <c r="AE105" s="227"/>
      <c r="AF105" s="227"/>
      <c r="AG105" s="227"/>
      <c r="AH105" s="227"/>
      <c r="AI105" s="227"/>
      <c r="AJ105" s="227"/>
      <c r="AK105" s="227"/>
      <c r="AL105" s="227"/>
      <c r="AM105" s="227"/>
      <c r="AN105" s="64"/>
      <c r="AO105" s="164" t="s">
        <v>330</v>
      </c>
      <c r="AP105" s="165"/>
      <c r="AQ105" s="165"/>
      <c r="AR105" s="165"/>
      <c r="AS105" s="165"/>
      <c r="AT105" s="165"/>
      <c r="AU105" s="165"/>
      <c r="AV105" s="165"/>
      <c r="AW105" s="165"/>
      <c r="AX105" s="165"/>
      <c r="AY105" s="165"/>
      <c r="AZ105" s="165"/>
      <c r="BA105" s="165"/>
      <c r="BB105" s="165"/>
      <c r="BC105" s="165"/>
      <c r="BD105" s="165"/>
      <c r="BE105" s="165"/>
      <c r="BF105" s="165"/>
      <c r="BG105" s="165"/>
    </row>
    <row r="106" spans="1:64" x14ac:dyDescent="0.2">
      <c r="W106" s="228" t="s">
        <v>5</v>
      </c>
      <c r="X106" s="228"/>
      <c r="Y106" s="228"/>
      <c r="Z106" s="228"/>
      <c r="AA106" s="228"/>
      <c r="AB106" s="228"/>
      <c r="AC106" s="228"/>
      <c r="AD106" s="228"/>
      <c r="AE106" s="228"/>
      <c r="AF106" s="228"/>
      <c r="AG106" s="228"/>
      <c r="AH106" s="228"/>
      <c r="AI106" s="228"/>
      <c r="AJ106" s="228"/>
      <c r="AK106" s="228"/>
      <c r="AL106" s="228"/>
      <c r="AM106" s="228"/>
      <c r="AO106" s="228" t="s">
        <v>46</v>
      </c>
      <c r="AP106" s="228"/>
      <c r="AQ106" s="228"/>
      <c r="AR106" s="228"/>
      <c r="AS106" s="228"/>
      <c r="AT106" s="228"/>
      <c r="AU106" s="228"/>
      <c r="AV106" s="228"/>
      <c r="AW106" s="228"/>
      <c r="AX106" s="228"/>
      <c r="AY106" s="228"/>
      <c r="AZ106" s="228"/>
      <c r="BA106" s="228"/>
      <c r="BB106" s="228"/>
      <c r="BC106" s="228"/>
      <c r="BD106" s="228"/>
      <c r="BE106" s="228"/>
      <c r="BF106" s="228"/>
      <c r="BG106" s="228"/>
    </row>
    <row r="107" spans="1:64" ht="15.75" customHeight="1" x14ac:dyDescent="0.2">
      <c r="A107" s="229" t="s">
        <v>3</v>
      </c>
      <c r="B107" s="229"/>
      <c r="C107" s="229"/>
      <c r="D107" s="229"/>
      <c r="E107" s="229"/>
      <c r="F107" s="229"/>
    </row>
    <row r="108" spans="1:64" ht="13.15" customHeight="1" x14ac:dyDescent="0.2">
      <c r="A108" s="172" t="s">
        <v>85</v>
      </c>
      <c r="B108" s="165"/>
      <c r="C108" s="165"/>
      <c r="D108" s="165"/>
      <c r="E108" s="165"/>
      <c r="F108" s="165"/>
      <c r="G108" s="165"/>
      <c r="H108" s="165"/>
      <c r="I108" s="165"/>
      <c r="J108" s="165"/>
      <c r="K108" s="165"/>
      <c r="L108" s="165"/>
      <c r="M108" s="165"/>
      <c r="N108" s="165"/>
      <c r="O108" s="165"/>
      <c r="P108" s="165"/>
      <c r="Q108" s="165"/>
      <c r="R108" s="165"/>
      <c r="S108" s="165"/>
      <c r="T108" s="165"/>
      <c r="U108" s="165"/>
      <c r="V108" s="165"/>
      <c r="W108" s="165"/>
      <c r="X108" s="165"/>
      <c r="Y108" s="165"/>
      <c r="Z108" s="165"/>
      <c r="AA108" s="165"/>
      <c r="AB108" s="165"/>
      <c r="AC108" s="165"/>
      <c r="AD108" s="165"/>
      <c r="AE108" s="165"/>
      <c r="AF108" s="165"/>
      <c r="AG108" s="165"/>
      <c r="AH108" s="165"/>
      <c r="AI108" s="165"/>
      <c r="AJ108" s="165"/>
      <c r="AK108" s="165"/>
      <c r="AL108" s="165"/>
      <c r="AM108" s="165"/>
      <c r="AN108" s="165"/>
      <c r="AO108" s="165"/>
      <c r="AP108" s="165"/>
      <c r="AQ108" s="165"/>
      <c r="AR108" s="165"/>
      <c r="AS108" s="165"/>
    </row>
    <row r="109" spans="1:64" x14ac:dyDescent="0.2">
      <c r="A109" s="232" t="s">
        <v>42</v>
      </c>
      <c r="B109" s="232"/>
      <c r="C109" s="232"/>
      <c r="D109" s="232"/>
      <c r="E109" s="232"/>
      <c r="F109" s="232"/>
      <c r="G109" s="232"/>
      <c r="H109" s="232"/>
      <c r="I109" s="232"/>
      <c r="J109" s="232"/>
      <c r="K109" s="232"/>
      <c r="L109" s="232"/>
      <c r="M109" s="232"/>
      <c r="N109" s="232"/>
      <c r="O109" s="232"/>
      <c r="P109" s="232"/>
      <c r="Q109" s="232"/>
      <c r="R109" s="232"/>
      <c r="S109" s="232"/>
      <c r="T109" s="232"/>
      <c r="U109" s="232"/>
      <c r="V109" s="232"/>
      <c r="W109" s="232"/>
      <c r="X109" s="232"/>
      <c r="Y109" s="232"/>
      <c r="Z109" s="232"/>
      <c r="AA109" s="232"/>
      <c r="AB109" s="232"/>
      <c r="AC109" s="232"/>
      <c r="AD109" s="232"/>
      <c r="AE109" s="232"/>
      <c r="AF109" s="232"/>
      <c r="AG109" s="232"/>
      <c r="AH109" s="232"/>
      <c r="AI109" s="232"/>
      <c r="AJ109" s="232"/>
      <c r="AK109" s="232"/>
      <c r="AL109" s="232"/>
      <c r="AM109" s="232"/>
      <c r="AN109" s="232"/>
      <c r="AO109" s="232"/>
      <c r="AP109" s="232"/>
      <c r="AQ109" s="232"/>
      <c r="AR109" s="232"/>
      <c r="AS109" s="232"/>
    </row>
    <row r="110" spans="1:64" ht="10.5" customHeight="1" x14ac:dyDescent="0.2">
      <c r="A110" s="38"/>
      <c r="B110" s="38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  <c r="AH110" s="38"/>
      <c r="AI110" s="38"/>
      <c r="AJ110" s="38"/>
      <c r="AK110" s="38"/>
      <c r="AL110" s="38"/>
      <c r="AM110" s="38"/>
      <c r="AN110" s="38"/>
      <c r="AO110" s="38"/>
      <c r="AP110" s="38"/>
      <c r="AQ110" s="38"/>
      <c r="AR110" s="38"/>
      <c r="AS110" s="38"/>
    </row>
    <row r="111" spans="1:64" ht="15.75" customHeight="1" x14ac:dyDescent="0.2">
      <c r="A111" s="225" t="s">
        <v>87</v>
      </c>
      <c r="B111" s="226"/>
      <c r="C111" s="226"/>
      <c r="D111" s="226"/>
      <c r="E111" s="226"/>
      <c r="F111" s="226"/>
      <c r="G111" s="226"/>
      <c r="H111" s="226"/>
      <c r="I111" s="226"/>
      <c r="J111" s="226"/>
      <c r="K111" s="226"/>
      <c r="L111" s="226"/>
      <c r="M111" s="226"/>
      <c r="N111" s="226"/>
      <c r="O111" s="226"/>
      <c r="P111" s="226"/>
      <c r="Q111" s="226"/>
      <c r="R111" s="226"/>
      <c r="S111" s="226"/>
      <c r="T111" s="226"/>
      <c r="U111" s="226"/>
      <c r="V111" s="226"/>
      <c r="W111" s="65"/>
      <c r="X111" s="65"/>
      <c r="Y111" s="65"/>
      <c r="Z111" s="65"/>
      <c r="AA111" s="65"/>
      <c r="AB111" s="65"/>
      <c r="AC111" s="65"/>
      <c r="AD111" s="65"/>
      <c r="AE111" s="65"/>
      <c r="AF111" s="65"/>
      <c r="AG111" s="65"/>
      <c r="AH111" s="65"/>
      <c r="AI111" s="65"/>
      <c r="AJ111" s="65"/>
      <c r="AK111" s="65"/>
      <c r="AL111" s="65"/>
      <c r="AM111" s="65"/>
      <c r="AN111" s="64"/>
      <c r="AO111" s="66"/>
      <c r="AP111" s="67"/>
      <c r="AQ111" s="67"/>
      <c r="AR111" s="67"/>
      <c r="AS111" s="67"/>
      <c r="AT111" s="67"/>
      <c r="AU111" s="67"/>
      <c r="AV111" s="67"/>
      <c r="AW111" s="67"/>
      <c r="AX111" s="67"/>
      <c r="AY111" s="67"/>
      <c r="AZ111" s="67"/>
      <c r="BA111" s="67"/>
      <c r="BB111" s="67"/>
      <c r="BC111" s="67"/>
      <c r="BD111" s="67"/>
      <c r="BE111" s="67"/>
      <c r="BF111" s="67"/>
      <c r="BG111" s="67"/>
    </row>
    <row r="112" spans="1:64" ht="15.75" customHeight="1" x14ac:dyDescent="0.2">
      <c r="A112" s="225" t="s">
        <v>291</v>
      </c>
      <c r="B112" s="225"/>
      <c r="C112" s="225"/>
      <c r="D112" s="225"/>
      <c r="E112" s="225"/>
      <c r="F112" s="225"/>
      <c r="G112" s="225"/>
      <c r="H112" s="225"/>
      <c r="I112" s="225"/>
      <c r="J112" s="225"/>
      <c r="K112" s="225"/>
      <c r="L112" s="225"/>
      <c r="M112" s="225"/>
      <c r="N112" s="225"/>
      <c r="O112" s="225"/>
      <c r="P112" s="225"/>
      <c r="Q112" s="225"/>
      <c r="R112" s="225"/>
      <c r="S112" s="225"/>
      <c r="T112" s="225"/>
      <c r="U112" s="225"/>
      <c r="V112" s="225"/>
      <c r="W112" s="227"/>
      <c r="X112" s="227"/>
      <c r="Y112" s="227"/>
      <c r="Z112" s="227"/>
      <c r="AA112" s="227"/>
      <c r="AB112" s="227"/>
      <c r="AC112" s="227"/>
      <c r="AD112" s="227"/>
      <c r="AE112" s="227"/>
      <c r="AF112" s="227"/>
      <c r="AG112" s="227"/>
      <c r="AH112" s="227"/>
      <c r="AI112" s="227"/>
      <c r="AJ112" s="227"/>
      <c r="AK112" s="227"/>
      <c r="AL112" s="227"/>
      <c r="AM112" s="227"/>
      <c r="AN112" s="64"/>
      <c r="AO112" s="164" t="s">
        <v>300</v>
      </c>
      <c r="AP112" s="165"/>
      <c r="AQ112" s="165"/>
      <c r="AR112" s="165"/>
      <c r="AS112" s="165"/>
      <c r="AT112" s="165"/>
      <c r="AU112" s="165"/>
      <c r="AV112" s="165"/>
      <c r="AW112" s="165"/>
      <c r="AX112" s="165"/>
      <c r="AY112" s="165"/>
      <c r="AZ112" s="165"/>
      <c r="BA112" s="165"/>
      <c r="BB112" s="165"/>
      <c r="BC112" s="165"/>
      <c r="BD112" s="165"/>
      <c r="BE112" s="165"/>
      <c r="BF112" s="165"/>
      <c r="BG112" s="165"/>
    </row>
    <row r="113" spans="1:59" x14ac:dyDescent="0.2">
      <c r="W113" s="228" t="s">
        <v>5</v>
      </c>
      <c r="X113" s="228"/>
      <c r="Y113" s="228"/>
      <c r="Z113" s="228"/>
      <c r="AA113" s="228"/>
      <c r="AB113" s="228"/>
      <c r="AC113" s="228"/>
      <c r="AD113" s="228"/>
      <c r="AE113" s="228"/>
      <c r="AF113" s="228"/>
      <c r="AG113" s="228"/>
      <c r="AH113" s="228"/>
      <c r="AI113" s="228"/>
      <c r="AJ113" s="228"/>
      <c r="AK113" s="228"/>
      <c r="AL113" s="228"/>
      <c r="AM113" s="228"/>
      <c r="AO113" s="228" t="s">
        <v>46</v>
      </c>
      <c r="AP113" s="228"/>
      <c r="AQ113" s="228"/>
      <c r="AR113" s="228"/>
      <c r="AS113" s="228"/>
      <c r="AT113" s="228"/>
      <c r="AU113" s="228"/>
      <c r="AV113" s="228"/>
      <c r="AW113" s="228"/>
      <c r="AX113" s="228"/>
      <c r="AY113" s="228"/>
      <c r="AZ113" s="228"/>
      <c r="BA113" s="228"/>
      <c r="BB113" s="228"/>
      <c r="BC113" s="228"/>
      <c r="BD113" s="228"/>
      <c r="BE113" s="228"/>
      <c r="BF113" s="228"/>
      <c r="BG113" s="228"/>
    </row>
    <row r="114" spans="1:59" x14ac:dyDescent="0.2">
      <c r="A114" s="231"/>
      <c r="B114" s="231"/>
      <c r="C114" s="231"/>
      <c r="D114" s="231"/>
      <c r="E114" s="231"/>
      <c r="F114" s="231"/>
      <c r="G114" s="231"/>
      <c r="H114" s="231"/>
      <c r="AO114" s="84"/>
      <c r="AP114" s="84"/>
      <c r="AQ114" s="84"/>
      <c r="AR114" s="84"/>
      <c r="AS114" s="84"/>
      <c r="AT114" s="84"/>
      <c r="AU114" s="84"/>
      <c r="AV114" s="84"/>
      <c r="AW114" s="84"/>
      <c r="AX114" s="84"/>
      <c r="AY114" s="84"/>
      <c r="AZ114" s="84"/>
      <c r="BA114" s="84"/>
      <c r="BB114" s="84"/>
      <c r="BC114" s="84"/>
      <c r="BD114" s="84"/>
      <c r="BE114" s="84"/>
      <c r="BF114" s="84"/>
      <c r="BG114" s="84"/>
    </row>
    <row r="115" spans="1:59" x14ac:dyDescent="0.2">
      <c r="A115" s="228" t="s">
        <v>40</v>
      </c>
      <c r="B115" s="228"/>
      <c r="C115" s="228"/>
      <c r="D115" s="228"/>
      <c r="E115" s="228"/>
      <c r="F115" s="228"/>
      <c r="G115" s="228"/>
      <c r="H115" s="228"/>
      <c r="I115" s="84"/>
      <c r="J115" s="84"/>
      <c r="K115" s="84"/>
      <c r="L115" s="84"/>
      <c r="M115" s="84"/>
      <c r="N115" s="84"/>
      <c r="O115" s="84"/>
      <c r="P115" s="84"/>
      <c r="Q115" s="84"/>
    </row>
    <row r="116" spans="1:59" x14ac:dyDescent="0.2">
      <c r="A116" s="68" t="s">
        <v>41</v>
      </c>
    </row>
  </sheetData>
  <mergeCells count="416">
    <mergeCell ref="AE100:AN100"/>
    <mergeCell ref="AO100:AV100"/>
    <mergeCell ref="AW100:BD100"/>
    <mergeCell ref="BE100:BL100"/>
    <mergeCell ref="A103:F103"/>
    <mergeCell ref="G103:Y103"/>
    <mergeCell ref="Z103:AD103"/>
    <mergeCell ref="AE103:AN103"/>
    <mergeCell ref="AO103:AV103"/>
    <mergeCell ref="AW103:BD103"/>
    <mergeCell ref="BE103:BL103"/>
    <mergeCell ref="A112:V112"/>
    <mergeCell ref="W112:AM112"/>
    <mergeCell ref="AO112:BG112"/>
    <mergeCell ref="W113:AM113"/>
    <mergeCell ref="AO113:BG113"/>
    <mergeCell ref="A114:H114"/>
    <mergeCell ref="A115:H115"/>
    <mergeCell ref="A91:F91"/>
    <mergeCell ref="G91:Y91"/>
    <mergeCell ref="Z91:AD91"/>
    <mergeCell ref="AE91:AN91"/>
    <mergeCell ref="AO91:AV91"/>
    <mergeCell ref="AW91:BD91"/>
    <mergeCell ref="BE91:BL91"/>
    <mergeCell ref="A100:F100"/>
    <mergeCell ref="G100:Y100"/>
    <mergeCell ref="Z100:AD100"/>
    <mergeCell ref="A105:V105"/>
    <mergeCell ref="W105:AM105"/>
    <mergeCell ref="AO105:BG105"/>
    <mergeCell ref="W106:AM106"/>
    <mergeCell ref="AO106:BG106"/>
    <mergeCell ref="A107:F107"/>
    <mergeCell ref="A108:AS108"/>
    <mergeCell ref="A109:AS109"/>
    <mergeCell ref="A111:V111"/>
    <mergeCell ref="A101:F101"/>
    <mergeCell ref="G101:Y101"/>
    <mergeCell ref="Z101:AD101"/>
    <mergeCell ref="AE101:AN101"/>
    <mergeCell ref="AO101:AV101"/>
    <mergeCell ref="AW101:BD101"/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A98:F98"/>
    <mergeCell ref="G98:Y98"/>
    <mergeCell ref="Z98:AD98"/>
    <mergeCell ref="AE98:AN98"/>
    <mergeCell ref="AO98:AV98"/>
    <mergeCell ref="AW98:BD98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6:F96"/>
    <mergeCell ref="G96:Y96"/>
    <mergeCell ref="Z96:AD96"/>
    <mergeCell ref="AE96:AN96"/>
    <mergeCell ref="AO96:AV96"/>
    <mergeCell ref="AW96:BD96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4:F94"/>
    <mergeCell ref="G94:Y94"/>
    <mergeCell ref="Z94:AD94"/>
    <mergeCell ref="AE94:AN94"/>
    <mergeCell ref="AO94:AV94"/>
    <mergeCell ref="AW94:BD94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2:F92"/>
    <mergeCell ref="G92:Y92"/>
    <mergeCell ref="Z92:AD92"/>
    <mergeCell ref="AE92:AN92"/>
    <mergeCell ref="AO92:AV92"/>
    <mergeCell ref="AW92:BD92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88:BL88"/>
    <mergeCell ref="A89:F89"/>
    <mergeCell ref="G89:Y89"/>
    <mergeCell ref="Z89:AD89"/>
    <mergeCell ref="AE89:AN89"/>
    <mergeCell ref="AO89:AV89"/>
    <mergeCell ref="AW89:BD89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6:F86"/>
    <mergeCell ref="G86:Y86"/>
    <mergeCell ref="Z86:AD86"/>
    <mergeCell ref="AE86:AN86"/>
    <mergeCell ref="AO86:AV86"/>
    <mergeCell ref="AW86:BD86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4:F84"/>
    <mergeCell ref="G84:Y84"/>
    <mergeCell ref="Z84:AD84"/>
    <mergeCell ref="AE84:AN84"/>
    <mergeCell ref="AO84:AV84"/>
    <mergeCell ref="AW84:BD84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2:F82"/>
    <mergeCell ref="G82:Y82"/>
    <mergeCell ref="Z82:AD82"/>
    <mergeCell ref="AE82:AN82"/>
    <mergeCell ref="AO82:AV82"/>
    <mergeCell ref="AW82:BD82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0:F80"/>
    <mergeCell ref="G80:Y80"/>
    <mergeCell ref="Z80:AD80"/>
    <mergeCell ref="AE80:AN80"/>
    <mergeCell ref="AO80:AV80"/>
    <mergeCell ref="AW80:BD80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78:F78"/>
    <mergeCell ref="G78:Y78"/>
    <mergeCell ref="Z78:AD78"/>
    <mergeCell ref="AE78:AN78"/>
    <mergeCell ref="AO78:AV78"/>
    <mergeCell ref="AW78:BD78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5:F75"/>
    <mergeCell ref="G75:Y75"/>
    <mergeCell ref="Z75:AD75"/>
    <mergeCell ref="AE75:AN75"/>
    <mergeCell ref="AO75:AV75"/>
    <mergeCell ref="AW75:BD75"/>
    <mergeCell ref="BE75:BL75"/>
    <mergeCell ref="A76:BL76"/>
    <mergeCell ref="A77:F77"/>
    <mergeCell ref="G77:Y77"/>
    <mergeCell ref="Z77:AD77"/>
    <mergeCell ref="AE77:AN77"/>
    <mergeCell ref="AO77:AV77"/>
    <mergeCell ref="AW77:BD77"/>
    <mergeCell ref="BE77:BL77"/>
    <mergeCell ref="A73:F73"/>
    <mergeCell ref="G73:Y73"/>
    <mergeCell ref="Z73:AD73"/>
    <mergeCell ref="AE73:AN73"/>
    <mergeCell ref="AO73:AV73"/>
    <mergeCell ref="AW73:BD73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1:F71"/>
    <mergeCell ref="G71:Y71"/>
    <mergeCell ref="Z71:AD71"/>
    <mergeCell ref="AE71:AN71"/>
    <mergeCell ref="AO71:AV71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69:F69"/>
    <mergeCell ref="G69:Y69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7:F67"/>
    <mergeCell ref="G67:Y67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5:F65"/>
    <mergeCell ref="G65:Y65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2:F62"/>
    <mergeCell ref="G62:Y62"/>
    <mergeCell ref="Z62:AD62"/>
    <mergeCell ref="AE62:AN62"/>
    <mergeCell ref="AO62:AV62"/>
    <mergeCell ref="AW62:BD62"/>
    <mergeCell ref="BE62:BL62"/>
    <mergeCell ref="A63:BL63"/>
    <mergeCell ref="A64:F64"/>
    <mergeCell ref="G64:Y64"/>
    <mergeCell ref="Z64:AD64"/>
    <mergeCell ref="AE64:AN64"/>
    <mergeCell ref="AO64:AV64"/>
    <mergeCell ref="AW64:BD64"/>
    <mergeCell ref="BE64:BL64"/>
    <mergeCell ref="A58:C58"/>
    <mergeCell ref="D58:AA58"/>
    <mergeCell ref="AB58:AI58"/>
    <mergeCell ref="AJ58:AQ58"/>
    <mergeCell ref="AR58:AY58"/>
    <mergeCell ref="A60:BL60"/>
    <mergeCell ref="A61:F61"/>
    <mergeCell ref="G61:Y61"/>
    <mergeCell ref="Z61:AD61"/>
    <mergeCell ref="AE61:AN61"/>
    <mergeCell ref="AO61:AV61"/>
    <mergeCell ref="AW61:BD61"/>
    <mergeCell ref="BE61:BL61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0:C50"/>
    <mergeCell ref="D50:AB50"/>
    <mergeCell ref="AC50:AJ50"/>
    <mergeCell ref="AK50:AR50"/>
    <mergeCell ref="AS50:AZ50"/>
    <mergeCell ref="A52:BL52"/>
    <mergeCell ref="A53:AY53"/>
    <mergeCell ref="A54:C55"/>
    <mergeCell ref="D54:AA55"/>
    <mergeCell ref="AB54:AI55"/>
    <mergeCell ref="AJ54:AQ55"/>
    <mergeCell ref="AR54:AY55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46:C46"/>
    <mergeCell ref="D46:AB46"/>
    <mergeCell ref="AC46:AJ46"/>
    <mergeCell ref="AK46:AR46"/>
    <mergeCell ref="AS46:AZ46"/>
    <mergeCell ref="A47:C47"/>
    <mergeCell ref="D47:AB47"/>
    <mergeCell ref="AC47:AJ47"/>
    <mergeCell ref="AK47:AR47"/>
    <mergeCell ref="AS47:AZ47"/>
    <mergeCell ref="A40:F40"/>
    <mergeCell ref="G40:BL40"/>
    <mergeCell ref="A42:AZ42"/>
    <mergeCell ref="A43:AZ43"/>
    <mergeCell ref="A44:C45"/>
    <mergeCell ref="D44:AB45"/>
    <mergeCell ref="AC44:AJ45"/>
    <mergeCell ref="AK44:AR45"/>
    <mergeCell ref="AS44:AZ45"/>
    <mergeCell ref="A33:BL33"/>
    <mergeCell ref="A35:BL35"/>
    <mergeCell ref="A36:F36"/>
    <mergeCell ref="G36:BL36"/>
    <mergeCell ref="A37:F37"/>
    <mergeCell ref="G37:BL37"/>
    <mergeCell ref="A38:F38"/>
    <mergeCell ref="G38:BL38"/>
    <mergeCell ref="A39:F39"/>
    <mergeCell ref="G39:BL39"/>
    <mergeCell ref="A25:BL25"/>
    <mergeCell ref="A27:BL27"/>
    <mergeCell ref="A28:F28"/>
    <mergeCell ref="G28:BL28"/>
    <mergeCell ref="A29:F29"/>
    <mergeCell ref="G29:BL29"/>
    <mergeCell ref="A30:F30"/>
    <mergeCell ref="G30:BL30"/>
    <mergeCell ref="A32:BL32"/>
    <mergeCell ref="A21:T21"/>
    <mergeCell ref="U21:AD21"/>
    <mergeCell ref="AE21:AR21"/>
    <mergeCell ref="AS21:BC21"/>
    <mergeCell ref="BD21:BL21"/>
    <mergeCell ref="A22:H22"/>
    <mergeCell ref="I22:S22"/>
    <mergeCell ref="T22:W22"/>
    <mergeCell ref="A24:BL24"/>
    <mergeCell ref="B16:L16"/>
    <mergeCell ref="N16:AS16"/>
    <mergeCell ref="AU16:BB16"/>
    <mergeCell ref="B18:L18"/>
    <mergeCell ref="N18:Y18"/>
    <mergeCell ref="AA18:AI18"/>
    <mergeCell ref="AK18:BC18"/>
    <mergeCell ref="BE18:BL18"/>
    <mergeCell ref="B19:L19"/>
    <mergeCell ref="N19:Y19"/>
    <mergeCell ref="AA19:AI19"/>
    <mergeCell ref="AK19:BC19"/>
    <mergeCell ref="BE19:BL19"/>
    <mergeCell ref="A10:BL10"/>
    <mergeCell ref="B12:L12"/>
    <mergeCell ref="N12:AS12"/>
    <mergeCell ref="AU12:BB12"/>
    <mergeCell ref="B13:L13"/>
    <mergeCell ref="N13:AS13"/>
    <mergeCell ref="AU13:BB13"/>
    <mergeCell ref="B15:L15"/>
    <mergeCell ref="N15:AS15"/>
    <mergeCell ref="AU15:BB15"/>
    <mergeCell ref="AO1:BL1"/>
    <mergeCell ref="AO2:BL2"/>
    <mergeCell ref="AO3:BL3"/>
    <mergeCell ref="AO4:BL4"/>
    <mergeCell ref="AO5:BL5"/>
    <mergeCell ref="AO6:BF6"/>
    <mergeCell ref="AO7:AU7"/>
    <mergeCell ref="AW7:BF7"/>
    <mergeCell ref="A9:BL9"/>
  </mergeCells>
  <conditionalFormatting sqref="G64:L64">
    <cfRule type="cellIs" dxfId="285" priority="66" stopIfTrue="1" operator="equal">
      <formula>$G63</formula>
    </cfRule>
  </conditionalFormatting>
  <conditionalFormatting sqref="D47">
    <cfRule type="cellIs" dxfId="284" priority="67" stopIfTrue="1" operator="equal">
      <formula>#REF!</formula>
    </cfRule>
  </conditionalFormatting>
  <conditionalFormatting sqref="A64:F64">
    <cfRule type="cellIs" dxfId="283" priority="68" stopIfTrue="1" operator="equal">
      <formula>0</formula>
    </cfRule>
  </conditionalFormatting>
  <conditionalFormatting sqref="D48">
    <cfRule type="cellIs" dxfId="282" priority="65" stopIfTrue="1" operator="equal">
      <formula>$D47</formula>
    </cfRule>
  </conditionalFormatting>
  <conditionalFormatting sqref="D49">
    <cfRule type="cellIs" dxfId="281" priority="64" stopIfTrue="1" operator="equal">
      <formula>$D48</formula>
    </cfRule>
  </conditionalFormatting>
  <conditionalFormatting sqref="D50">
    <cfRule type="cellIs" dxfId="280" priority="63" stopIfTrue="1" operator="equal">
      <formula>$D49</formula>
    </cfRule>
  </conditionalFormatting>
  <conditionalFormatting sqref="G65:L65">
    <cfRule type="cellIs" dxfId="279" priority="61" stopIfTrue="1" operator="equal">
      <formula>$G64</formula>
    </cfRule>
  </conditionalFormatting>
  <conditionalFormatting sqref="A65:F65">
    <cfRule type="cellIs" dxfId="278" priority="62" stopIfTrue="1" operator="equal">
      <formula>0</formula>
    </cfRule>
  </conditionalFormatting>
  <conditionalFormatting sqref="G66">
    <cfRule type="cellIs" dxfId="277" priority="59" stopIfTrue="1" operator="equal">
      <formula>$G65</formula>
    </cfRule>
  </conditionalFormatting>
  <conditionalFormatting sqref="A66:F66">
    <cfRule type="cellIs" dxfId="276" priority="60" stopIfTrue="1" operator="equal">
      <formula>0</formula>
    </cfRule>
  </conditionalFormatting>
  <conditionalFormatting sqref="A67:F67">
    <cfRule type="cellIs" dxfId="275" priority="58" stopIfTrue="1" operator="equal">
      <formula>0</formula>
    </cfRule>
  </conditionalFormatting>
  <conditionalFormatting sqref="G68">
    <cfRule type="cellIs" dxfId="274" priority="55" stopIfTrue="1" operator="equal">
      <formula>$G67</formula>
    </cfRule>
  </conditionalFormatting>
  <conditionalFormatting sqref="A68:F68">
    <cfRule type="cellIs" dxfId="273" priority="56" stopIfTrue="1" operator="equal">
      <formula>0</formula>
    </cfRule>
  </conditionalFormatting>
  <conditionalFormatting sqref="G67">
    <cfRule type="cellIs" dxfId="272" priority="57" stopIfTrue="1" operator="equal">
      <formula>#REF!</formula>
    </cfRule>
  </conditionalFormatting>
  <conditionalFormatting sqref="A69:F69">
    <cfRule type="cellIs" dxfId="271" priority="54" stopIfTrue="1" operator="equal">
      <formula>0</formula>
    </cfRule>
  </conditionalFormatting>
  <conditionalFormatting sqref="G69">
    <cfRule type="cellIs" dxfId="270" priority="53" stopIfTrue="1" operator="equal">
      <formula>#REF!</formula>
    </cfRule>
  </conditionalFormatting>
  <conditionalFormatting sqref="G70">
    <cfRule type="cellIs" dxfId="269" priority="51" stopIfTrue="1" operator="equal">
      <formula>$G69</formula>
    </cfRule>
  </conditionalFormatting>
  <conditionalFormatting sqref="A70:F70">
    <cfRule type="cellIs" dxfId="268" priority="52" stopIfTrue="1" operator="equal">
      <formula>0</formula>
    </cfRule>
  </conditionalFormatting>
  <conditionalFormatting sqref="A71:F71">
    <cfRule type="cellIs" dxfId="267" priority="50" stopIfTrue="1" operator="equal">
      <formula>0</formula>
    </cfRule>
  </conditionalFormatting>
  <conditionalFormatting sqref="G72">
    <cfRule type="cellIs" dxfId="266" priority="47" stopIfTrue="1" operator="equal">
      <formula>$G71</formula>
    </cfRule>
  </conditionalFormatting>
  <conditionalFormatting sqref="A72:F72">
    <cfRule type="cellIs" dxfId="265" priority="48" stopIfTrue="1" operator="equal">
      <formula>0</formula>
    </cfRule>
  </conditionalFormatting>
  <conditionalFormatting sqref="G73">
    <cfRule type="cellIs" dxfId="264" priority="45" stopIfTrue="1" operator="equal">
      <formula>$G72</formula>
    </cfRule>
  </conditionalFormatting>
  <conditionalFormatting sqref="G71">
    <cfRule type="cellIs" dxfId="263" priority="49" stopIfTrue="1" operator="equal">
      <formula>#REF!</formula>
    </cfRule>
  </conditionalFormatting>
  <conditionalFormatting sqref="A73:F73">
    <cfRule type="cellIs" dxfId="262" priority="46" stopIfTrue="1" operator="equal">
      <formula>0</formula>
    </cfRule>
  </conditionalFormatting>
  <conditionalFormatting sqref="G75">
    <cfRule type="cellIs" dxfId="261" priority="41" stopIfTrue="1" operator="equal">
      <formula>$G74</formula>
    </cfRule>
  </conditionalFormatting>
  <conditionalFormatting sqref="A75:F75">
    <cfRule type="cellIs" dxfId="260" priority="42" stopIfTrue="1" operator="equal">
      <formula>0</formula>
    </cfRule>
  </conditionalFormatting>
  <conditionalFormatting sqref="A74:F74">
    <cfRule type="cellIs" dxfId="259" priority="44" stopIfTrue="1" operator="equal">
      <formula>0</formula>
    </cfRule>
  </conditionalFormatting>
  <conditionalFormatting sqref="G74">
    <cfRule type="cellIs" dxfId="258" priority="43" stopIfTrue="1" operator="equal">
      <formula>#REF!</formula>
    </cfRule>
  </conditionalFormatting>
  <conditionalFormatting sqref="G77:L77">
    <cfRule type="cellIs" dxfId="257" priority="39" stopIfTrue="1" operator="equal">
      <formula>$G76</formula>
    </cfRule>
  </conditionalFormatting>
  <conditionalFormatting sqref="A77:F77">
    <cfRule type="cellIs" dxfId="256" priority="40" stopIfTrue="1" operator="equal">
      <formula>0</formula>
    </cfRule>
  </conditionalFormatting>
  <conditionalFormatting sqref="A78:F78">
    <cfRule type="cellIs" dxfId="255" priority="38" stopIfTrue="1" operator="equal">
      <formula>0</formula>
    </cfRule>
  </conditionalFormatting>
  <conditionalFormatting sqref="G79">
    <cfRule type="cellIs" dxfId="254" priority="35" stopIfTrue="1" operator="equal">
      <formula>$G78</formula>
    </cfRule>
  </conditionalFormatting>
  <conditionalFormatting sqref="A79:F79">
    <cfRule type="cellIs" dxfId="253" priority="36" stopIfTrue="1" operator="equal">
      <formula>0</formula>
    </cfRule>
  </conditionalFormatting>
  <conditionalFormatting sqref="G78">
    <cfRule type="cellIs" dxfId="252" priority="37" stopIfTrue="1" operator="equal">
      <formula>#REF!</formula>
    </cfRule>
  </conditionalFormatting>
  <conditionalFormatting sqref="G80">
    <cfRule type="cellIs" dxfId="251" priority="33" stopIfTrue="1" operator="equal">
      <formula>#REF!</formula>
    </cfRule>
  </conditionalFormatting>
  <conditionalFormatting sqref="A80:F80">
    <cfRule type="cellIs" dxfId="250" priority="34" stopIfTrue="1" operator="equal">
      <formula>0</formula>
    </cfRule>
  </conditionalFormatting>
  <conditionalFormatting sqref="A83:F83">
    <cfRule type="cellIs" dxfId="249" priority="32" stopIfTrue="1" operator="equal">
      <formula>0</formula>
    </cfRule>
  </conditionalFormatting>
  <conditionalFormatting sqref="G83">
    <cfRule type="cellIs" dxfId="248" priority="31" stopIfTrue="1" operator="equal">
      <formula>#REF!</formula>
    </cfRule>
  </conditionalFormatting>
  <conditionalFormatting sqref="G84">
    <cfRule type="cellIs" dxfId="247" priority="29" stopIfTrue="1" operator="equal">
      <formula>#REF!</formula>
    </cfRule>
  </conditionalFormatting>
  <conditionalFormatting sqref="A84:F84">
    <cfRule type="cellIs" dxfId="246" priority="30" stopIfTrue="1" operator="equal">
      <formula>0</formula>
    </cfRule>
  </conditionalFormatting>
  <conditionalFormatting sqref="G85">
    <cfRule type="cellIs" dxfId="245" priority="27" stopIfTrue="1" operator="equal">
      <formula>#REF!</formula>
    </cfRule>
  </conditionalFormatting>
  <conditionalFormatting sqref="A85:F85">
    <cfRule type="cellIs" dxfId="244" priority="28" stopIfTrue="1" operator="equal">
      <formula>0</formula>
    </cfRule>
  </conditionalFormatting>
  <conditionalFormatting sqref="G86">
    <cfRule type="cellIs" dxfId="243" priority="25" stopIfTrue="1" operator="equal">
      <formula>$G85</formula>
    </cfRule>
  </conditionalFormatting>
  <conditionalFormatting sqref="A86:F86">
    <cfRule type="cellIs" dxfId="242" priority="26" stopIfTrue="1" operator="equal">
      <formula>0</formula>
    </cfRule>
  </conditionalFormatting>
  <conditionalFormatting sqref="G87">
    <cfRule type="cellIs" dxfId="241" priority="23" stopIfTrue="1" operator="equal">
      <formula>#REF!</formula>
    </cfRule>
  </conditionalFormatting>
  <conditionalFormatting sqref="A87:F87">
    <cfRule type="cellIs" dxfId="240" priority="24" stopIfTrue="1" operator="equal">
      <formula>0</formula>
    </cfRule>
  </conditionalFormatting>
  <conditionalFormatting sqref="G81">
    <cfRule type="cellIs" dxfId="239" priority="21" stopIfTrue="1" operator="equal">
      <formula>$G80</formula>
    </cfRule>
  </conditionalFormatting>
  <conditionalFormatting sqref="A81:F81">
    <cfRule type="cellIs" dxfId="238" priority="22" stopIfTrue="1" operator="equal">
      <formula>0</formula>
    </cfRule>
  </conditionalFormatting>
  <conditionalFormatting sqref="G82">
    <cfRule type="cellIs" dxfId="237" priority="19" stopIfTrue="1" operator="equal">
      <formula>$G81</formula>
    </cfRule>
  </conditionalFormatting>
  <conditionalFormatting sqref="A82:F82">
    <cfRule type="cellIs" dxfId="236" priority="20" stopIfTrue="1" operator="equal">
      <formula>0</formula>
    </cfRule>
  </conditionalFormatting>
  <conditionalFormatting sqref="G89:L89">
    <cfRule type="cellIs" dxfId="235" priority="17" stopIfTrue="1" operator="equal">
      <formula>$G88</formula>
    </cfRule>
  </conditionalFormatting>
  <conditionalFormatting sqref="A89:F89">
    <cfRule type="cellIs" dxfId="234" priority="18" stopIfTrue="1" operator="equal">
      <formula>0</formula>
    </cfRule>
  </conditionalFormatting>
  <conditionalFormatting sqref="A90:F90 A92:F95">
    <cfRule type="cellIs" dxfId="233" priority="16" stopIfTrue="1" operator="equal">
      <formula>0</formula>
    </cfRule>
  </conditionalFormatting>
  <conditionalFormatting sqref="G96">
    <cfRule type="cellIs" dxfId="232" priority="13" stopIfTrue="1" operator="equal">
      <formula>$G90</formula>
    </cfRule>
  </conditionalFormatting>
  <conditionalFormatting sqref="A96:F96">
    <cfRule type="cellIs" dxfId="231" priority="14" stopIfTrue="1" operator="equal">
      <formula>0</formula>
    </cfRule>
  </conditionalFormatting>
  <conditionalFormatting sqref="G90 G92:G95">
    <cfRule type="cellIs" dxfId="230" priority="15" stopIfTrue="1" operator="equal">
      <formula>#REF!</formula>
    </cfRule>
  </conditionalFormatting>
  <conditionalFormatting sqref="G97">
    <cfRule type="cellIs" dxfId="229" priority="11" stopIfTrue="1" operator="equal">
      <formula>#REF!</formula>
    </cfRule>
  </conditionalFormatting>
  <conditionalFormatting sqref="A97:F97">
    <cfRule type="cellIs" dxfId="228" priority="12" stopIfTrue="1" operator="equal">
      <formula>0</formula>
    </cfRule>
  </conditionalFormatting>
  <conditionalFormatting sqref="G101">
    <cfRule type="cellIs" dxfId="227" priority="9" stopIfTrue="1" operator="equal">
      <formula>#REF!</formula>
    </cfRule>
  </conditionalFormatting>
  <conditionalFormatting sqref="A101:F101">
    <cfRule type="cellIs" dxfId="226" priority="10" stopIfTrue="1" operator="equal">
      <formula>0</formula>
    </cfRule>
  </conditionalFormatting>
  <conditionalFormatting sqref="G102:G103">
    <cfRule type="cellIs" dxfId="225" priority="7" stopIfTrue="1" operator="equal">
      <formula>#REF!</formula>
    </cfRule>
  </conditionalFormatting>
  <conditionalFormatting sqref="A102:F103">
    <cfRule type="cellIs" dxfId="224" priority="8" stopIfTrue="1" operator="equal">
      <formula>0</formula>
    </cfRule>
  </conditionalFormatting>
  <conditionalFormatting sqref="G98">
    <cfRule type="cellIs" dxfId="223" priority="5" stopIfTrue="1" operator="equal">
      <formula>$G97</formula>
    </cfRule>
  </conditionalFormatting>
  <conditionalFormatting sqref="A98:F98">
    <cfRule type="cellIs" dxfId="222" priority="6" stopIfTrue="1" operator="equal">
      <formula>0</formula>
    </cfRule>
  </conditionalFormatting>
  <conditionalFormatting sqref="G99:G100">
    <cfRule type="cellIs" dxfId="221" priority="3" stopIfTrue="1" operator="equal">
      <formula>$G98</formula>
    </cfRule>
  </conditionalFormatting>
  <conditionalFormatting sqref="A99:F100">
    <cfRule type="cellIs" dxfId="220" priority="4" stopIfTrue="1" operator="equal">
      <formula>0</formula>
    </cfRule>
  </conditionalFormatting>
  <conditionalFormatting sqref="G91:L91">
    <cfRule type="cellIs" dxfId="219" priority="1" stopIfTrue="1" operator="equal">
      <formula>$G90</formula>
    </cfRule>
  </conditionalFormatting>
  <conditionalFormatting sqref="A91:F91">
    <cfRule type="cellIs" dxfId="218" priority="2" stopIfTrue="1" operator="equal">
      <formula>0</formula>
    </cfRule>
  </conditionalFormatting>
  <pageMargins left="0.78740157480314965" right="0.78740157480314965" top="1.1811023622047245" bottom="0.39370078740157483" header="0" footer="0"/>
  <pageSetup paperSize="9" scale="72" fitToHeight="500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2:CA84"/>
  <sheetViews>
    <sheetView view="pageBreakPreview" zoomScaleNormal="100" zoomScaleSheetLayoutView="100" workbookViewId="0">
      <selection activeCell="AW8" sqref="AW8:BF8"/>
    </sheetView>
  </sheetViews>
  <sheetFormatPr defaultRowHeight="12.75" x14ac:dyDescent="0.2"/>
  <cols>
    <col min="1" max="54" width="2.85546875" style="36" customWidth="1"/>
    <col min="55" max="55" width="3.5703125" style="36" customWidth="1"/>
    <col min="56" max="65" width="2.85546875" style="36" customWidth="1"/>
    <col min="66" max="77" width="3" style="36" customWidth="1"/>
    <col min="78" max="78" width="4.5703125" style="36" customWidth="1"/>
    <col min="79" max="79" width="5.28515625" style="36" hidden="1" customWidth="1"/>
    <col min="80" max="16384" width="9.140625" style="36"/>
  </cols>
  <sheetData>
    <row r="2" spans="1:77" ht="44.25" customHeight="1" x14ac:dyDescent="0.2">
      <c r="AO2" s="170" t="s">
        <v>30</v>
      </c>
      <c r="AP2" s="170"/>
      <c r="AQ2" s="170"/>
      <c r="AR2" s="170"/>
      <c r="AS2" s="170"/>
      <c r="AT2" s="170"/>
      <c r="AU2" s="170"/>
      <c r="AV2" s="170"/>
      <c r="AW2" s="170"/>
      <c r="AX2" s="170"/>
      <c r="AY2" s="170"/>
      <c r="AZ2" s="170"/>
      <c r="BA2" s="170"/>
      <c r="BB2" s="170"/>
      <c r="BC2" s="170"/>
      <c r="BD2" s="170"/>
      <c r="BE2" s="170"/>
      <c r="BF2" s="170"/>
      <c r="BG2" s="170"/>
      <c r="BH2" s="170"/>
      <c r="BI2" s="170"/>
      <c r="BJ2" s="170"/>
      <c r="BK2" s="170"/>
      <c r="BL2" s="170"/>
    </row>
    <row r="3" spans="1:77" ht="15.95" customHeight="1" x14ac:dyDescent="0.2">
      <c r="AO3" s="171" t="s">
        <v>0</v>
      </c>
      <c r="AP3" s="171"/>
      <c r="AQ3" s="171"/>
      <c r="AR3" s="171"/>
      <c r="AS3" s="171"/>
      <c r="AT3" s="171"/>
      <c r="AU3" s="171"/>
      <c r="AV3" s="171"/>
      <c r="AW3" s="171"/>
      <c r="AX3" s="171"/>
      <c r="AY3" s="171"/>
      <c r="AZ3" s="171"/>
      <c r="BA3" s="171"/>
      <c r="BB3" s="171"/>
      <c r="BC3" s="171"/>
      <c r="BD3" s="171"/>
      <c r="BE3" s="171"/>
      <c r="BF3" s="171"/>
      <c r="BG3" s="171"/>
      <c r="BH3" s="171"/>
      <c r="BI3" s="171"/>
      <c r="BJ3" s="171"/>
      <c r="BK3" s="171"/>
      <c r="BL3" s="171"/>
    </row>
    <row r="4" spans="1:77" ht="15" customHeight="1" x14ac:dyDescent="0.2">
      <c r="AO4" s="172" t="s">
        <v>290</v>
      </c>
      <c r="AP4" s="165"/>
      <c r="AQ4" s="165"/>
      <c r="AR4" s="165"/>
      <c r="AS4" s="165"/>
      <c r="AT4" s="165"/>
      <c r="AU4" s="165"/>
      <c r="AV4" s="165"/>
      <c r="AW4" s="165"/>
      <c r="AX4" s="165"/>
      <c r="AY4" s="165"/>
      <c r="AZ4" s="165"/>
      <c r="BA4" s="165"/>
      <c r="BB4" s="165"/>
      <c r="BC4" s="165"/>
      <c r="BD4" s="165"/>
      <c r="BE4" s="165"/>
      <c r="BF4" s="165"/>
      <c r="BG4" s="165"/>
      <c r="BH4" s="165"/>
      <c r="BI4" s="165"/>
      <c r="BJ4" s="165"/>
      <c r="BK4" s="165"/>
      <c r="BL4" s="165"/>
    </row>
    <row r="5" spans="1:77" ht="32.1" customHeight="1" x14ac:dyDescent="0.2">
      <c r="AO5" s="173" t="s">
        <v>84</v>
      </c>
      <c r="AP5" s="174"/>
      <c r="AQ5" s="174"/>
      <c r="AR5" s="174"/>
      <c r="AS5" s="174"/>
      <c r="AT5" s="174"/>
      <c r="AU5" s="174"/>
      <c r="AV5" s="174"/>
      <c r="AW5" s="174"/>
      <c r="AX5" s="174"/>
      <c r="AY5" s="174"/>
      <c r="AZ5" s="174"/>
      <c r="BA5" s="174"/>
      <c r="BB5" s="174"/>
      <c r="BC5" s="174"/>
      <c r="BD5" s="174"/>
      <c r="BE5" s="174"/>
      <c r="BF5" s="174"/>
      <c r="BG5" s="174"/>
      <c r="BH5" s="174"/>
      <c r="BI5" s="174"/>
      <c r="BJ5" s="174"/>
      <c r="BK5" s="174"/>
      <c r="BL5" s="174"/>
    </row>
    <row r="6" spans="1:77" x14ac:dyDescent="0.2">
      <c r="AO6" s="175" t="s">
        <v>17</v>
      </c>
      <c r="AP6" s="175"/>
      <c r="AQ6" s="175"/>
      <c r="AR6" s="175"/>
      <c r="AS6" s="175"/>
      <c r="AT6" s="175"/>
      <c r="AU6" s="175"/>
      <c r="AV6" s="175"/>
      <c r="AW6" s="175"/>
      <c r="AX6" s="175"/>
      <c r="AY6" s="175"/>
      <c r="AZ6" s="175"/>
      <c r="BA6" s="175"/>
      <c r="BB6" s="175"/>
      <c r="BC6" s="175"/>
      <c r="BD6" s="175"/>
      <c r="BE6" s="175"/>
      <c r="BF6" s="175"/>
      <c r="BG6" s="175"/>
      <c r="BH6" s="175"/>
      <c r="BI6" s="175"/>
      <c r="BJ6" s="175"/>
      <c r="BK6" s="175"/>
      <c r="BL6" s="175"/>
    </row>
    <row r="7" spans="1:77" x14ac:dyDescent="0.2">
      <c r="AO7" s="176"/>
      <c r="AP7" s="176"/>
      <c r="AQ7" s="176"/>
      <c r="AR7" s="176"/>
      <c r="AS7" s="176"/>
      <c r="AT7" s="176"/>
      <c r="AU7" s="176"/>
      <c r="AV7" s="176"/>
      <c r="AW7" s="176"/>
      <c r="AX7" s="176"/>
      <c r="AY7" s="176"/>
      <c r="AZ7" s="176"/>
      <c r="BA7" s="176"/>
      <c r="BB7" s="176"/>
      <c r="BC7" s="176"/>
      <c r="BD7" s="176"/>
      <c r="BE7" s="176"/>
      <c r="BF7" s="176"/>
    </row>
    <row r="8" spans="1:77" ht="12.75" customHeight="1" x14ac:dyDescent="0.2">
      <c r="AO8" s="164" t="s">
        <v>514</v>
      </c>
      <c r="AP8" s="165"/>
      <c r="AQ8" s="165"/>
      <c r="AR8" s="165"/>
      <c r="AS8" s="165"/>
      <c r="AT8" s="165"/>
      <c r="AU8" s="165"/>
      <c r="AV8" s="36" t="s">
        <v>57</v>
      </c>
      <c r="AW8" s="164">
        <v>142</v>
      </c>
      <c r="AX8" s="165"/>
      <c r="AY8" s="165"/>
      <c r="AZ8" s="165"/>
      <c r="BA8" s="165"/>
      <c r="BB8" s="165"/>
      <c r="BC8" s="165"/>
      <c r="BD8" s="165"/>
      <c r="BE8" s="165"/>
      <c r="BF8" s="165"/>
    </row>
    <row r="9" spans="1:77" x14ac:dyDescent="0.2">
      <c r="AO9" s="37"/>
      <c r="AP9" s="37"/>
      <c r="AQ9" s="37"/>
      <c r="AR9" s="37"/>
      <c r="AS9" s="37"/>
      <c r="AT9" s="37"/>
      <c r="AU9" s="37"/>
      <c r="AW9" s="38"/>
      <c r="AX9" s="38"/>
      <c r="AY9" s="38"/>
      <c r="AZ9" s="38"/>
      <c r="BA9" s="38"/>
      <c r="BB9" s="38"/>
      <c r="BC9" s="38"/>
      <c r="BD9" s="38"/>
      <c r="BE9" s="38"/>
      <c r="BF9" s="38"/>
    </row>
    <row r="11" spans="1:77" ht="15.75" customHeight="1" x14ac:dyDescent="0.2">
      <c r="A11" s="166" t="s">
        <v>18</v>
      </c>
      <c r="B11" s="166"/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6"/>
      <c r="X11" s="166"/>
      <c r="Y11" s="166"/>
      <c r="Z11" s="166"/>
      <c r="AA11" s="166"/>
      <c r="AB11" s="166"/>
      <c r="AC11" s="166"/>
      <c r="AD11" s="166"/>
      <c r="AE11" s="166"/>
      <c r="AF11" s="166"/>
      <c r="AG11" s="166"/>
      <c r="AH11" s="166"/>
      <c r="AI11" s="166"/>
      <c r="AJ11" s="166"/>
      <c r="AK11" s="166"/>
      <c r="AL11" s="166"/>
      <c r="AM11" s="166"/>
      <c r="AN11" s="166"/>
      <c r="AO11" s="166"/>
      <c r="AP11" s="166"/>
      <c r="AQ11" s="166"/>
      <c r="AR11" s="166"/>
      <c r="AS11" s="166"/>
      <c r="AT11" s="166"/>
      <c r="AU11" s="166"/>
      <c r="AV11" s="166"/>
      <c r="AW11" s="166"/>
      <c r="AX11" s="166"/>
      <c r="AY11" s="166"/>
      <c r="AZ11" s="166"/>
      <c r="BA11" s="166"/>
      <c r="BB11" s="166"/>
      <c r="BC11" s="166"/>
      <c r="BD11" s="166"/>
      <c r="BE11" s="166"/>
      <c r="BF11" s="166"/>
      <c r="BG11" s="166"/>
      <c r="BH11" s="166"/>
      <c r="BI11" s="166"/>
      <c r="BJ11" s="166"/>
      <c r="BK11" s="166"/>
      <c r="BL11" s="166"/>
    </row>
    <row r="12" spans="1:77" ht="15.75" customHeight="1" x14ac:dyDescent="0.2">
      <c r="A12" s="166" t="s">
        <v>296</v>
      </c>
      <c r="B12" s="166"/>
      <c r="C12" s="166"/>
      <c r="D12" s="166"/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66"/>
      <c r="V12" s="166"/>
      <c r="W12" s="166"/>
      <c r="X12" s="166"/>
      <c r="Y12" s="166"/>
      <c r="Z12" s="166"/>
      <c r="AA12" s="166"/>
      <c r="AB12" s="166"/>
      <c r="AC12" s="166"/>
      <c r="AD12" s="166"/>
      <c r="AE12" s="166"/>
      <c r="AF12" s="166"/>
      <c r="AG12" s="166"/>
      <c r="AH12" s="166"/>
      <c r="AI12" s="166"/>
      <c r="AJ12" s="166"/>
      <c r="AK12" s="166"/>
      <c r="AL12" s="166"/>
      <c r="AM12" s="166"/>
      <c r="AN12" s="166"/>
      <c r="AO12" s="166"/>
      <c r="AP12" s="166"/>
      <c r="AQ12" s="166"/>
      <c r="AR12" s="166"/>
      <c r="AS12" s="166"/>
      <c r="AT12" s="166"/>
      <c r="AU12" s="166"/>
      <c r="AV12" s="166"/>
      <c r="AW12" s="166"/>
      <c r="AX12" s="166"/>
      <c r="AY12" s="166"/>
      <c r="AZ12" s="166"/>
      <c r="BA12" s="166"/>
      <c r="BB12" s="166"/>
      <c r="BC12" s="166"/>
      <c r="BD12" s="166"/>
      <c r="BE12" s="166"/>
      <c r="BF12" s="166"/>
      <c r="BG12" s="166"/>
      <c r="BH12" s="166"/>
      <c r="BI12" s="166"/>
      <c r="BJ12" s="166"/>
      <c r="BK12" s="166"/>
      <c r="BL12" s="166"/>
    </row>
    <row r="13" spans="1:77" ht="15.75" x14ac:dyDescent="0.2">
      <c r="A13" s="87"/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87"/>
      <c r="BK13" s="87"/>
      <c r="BL13" s="87"/>
    </row>
    <row r="14" spans="1:77" s="42" customFormat="1" ht="14.25" customHeight="1" x14ac:dyDescent="0.2">
      <c r="A14" s="39" t="s">
        <v>47</v>
      </c>
      <c r="B14" s="167" t="s">
        <v>83</v>
      </c>
      <c r="C14" s="168"/>
      <c r="D14" s="168"/>
      <c r="E14" s="168"/>
      <c r="F14" s="168"/>
      <c r="G14" s="168"/>
      <c r="H14" s="168"/>
      <c r="I14" s="168"/>
      <c r="J14" s="168"/>
      <c r="K14" s="168"/>
      <c r="L14" s="168"/>
      <c r="M14" s="40"/>
      <c r="N14" s="169" t="s">
        <v>84</v>
      </c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/>
      <c r="AF14" s="165"/>
      <c r="AG14" s="165"/>
      <c r="AH14" s="165"/>
      <c r="AI14" s="165"/>
      <c r="AJ14" s="165"/>
      <c r="AK14" s="165"/>
      <c r="AL14" s="165"/>
      <c r="AM14" s="165"/>
      <c r="AN14" s="165"/>
      <c r="AO14" s="165"/>
      <c r="AP14" s="165"/>
      <c r="AQ14" s="165"/>
      <c r="AR14" s="165"/>
      <c r="AS14" s="165"/>
      <c r="AT14" s="41"/>
      <c r="AU14" s="167" t="s">
        <v>88</v>
      </c>
      <c r="AV14" s="168"/>
      <c r="AW14" s="168"/>
      <c r="AX14" s="168"/>
      <c r="AY14" s="168"/>
      <c r="AZ14" s="168"/>
      <c r="BA14" s="168"/>
      <c r="BB14" s="168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</row>
    <row r="15" spans="1:77" s="42" customFormat="1" ht="24" customHeight="1" x14ac:dyDescent="0.2">
      <c r="A15" s="43"/>
      <c r="B15" s="177" t="s">
        <v>50</v>
      </c>
      <c r="C15" s="177"/>
      <c r="D15" s="177"/>
      <c r="E15" s="177"/>
      <c r="F15" s="177"/>
      <c r="G15" s="177"/>
      <c r="H15" s="177"/>
      <c r="I15" s="177"/>
      <c r="J15" s="177"/>
      <c r="K15" s="177"/>
      <c r="L15" s="177"/>
      <c r="M15" s="43"/>
      <c r="N15" s="178" t="s">
        <v>56</v>
      </c>
      <c r="O15" s="178"/>
      <c r="P15" s="178"/>
      <c r="Q15" s="178"/>
      <c r="R15" s="178"/>
      <c r="S15" s="178"/>
      <c r="T15" s="178"/>
      <c r="U15" s="178"/>
      <c r="V15" s="178"/>
      <c r="W15" s="178"/>
      <c r="X15" s="178"/>
      <c r="Y15" s="178"/>
      <c r="Z15" s="178"/>
      <c r="AA15" s="178"/>
      <c r="AB15" s="178"/>
      <c r="AC15" s="178"/>
      <c r="AD15" s="178"/>
      <c r="AE15" s="178"/>
      <c r="AF15" s="178"/>
      <c r="AG15" s="178"/>
      <c r="AH15" s="178"/>
      <c r="AI15" s="178"/>
      <c r="AJ15" s="178"/>
      <c r="AK15" s="178"/>
      <c r="AL15" s="178"/>
      <c r="AM15" s="178"/>
      <c r="AN15" s="178"/>
      <c r="AO15" s="178"/>
      <c r="AP15" s="178"/>
      <c r="AQ15" s="178"/>
      <c r="AR15" s="178"/>
      <c r="AS15" s="178"/>
      <c r="AT15" s="43"/>
      <c r="AU15" s="177" t="s">
        <v>49</v>
      </c>
      <c r="AV15" s="177"/>
      <c r="AW15" s="177"/>
      <c r="AX15" s="177"/>
      <c r="AY15" s="177"/>
      <c r="AZ15" s="177"/>
      <c r="BA15" s="177"/>
      <c r="BB15" s="177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43"/>
      <c r="BY15" s="43"/>
    </row>
    <row r="16" spans="1:77" s="42" customFormat="1" x14ac:dyDescent="0.2">
      <c r="BE16" s="44"/>
      <c r="BF16" s="44"/>
      <c r="BG16" s="44"/>
      <c r="BH16" s="44"/>
      <c r="BI16" s="44"/>
      <c r="BJ16" s="44"/>
      <c r="BK16" s="44"/>
      <c r="BL16" s="44"/>
    </row>
    <row r="17" spans="1:79" s="42" customFormat="1" ht="15" customHeight="1" x14ac:dyDescent="0.2">
      <c r="A17" s="45" t="s">
        <v>4</v>
      </c>
      <c r="B17" s="167" t="s">
        <v>92</v>
      </c>
      <c r="C17" s="168"/>
      <c r="D17" s="168"/>
      <c r="E17" s="168"/>
      <c r="F17" s="168"/>
      <c r="G17" s="168"/>
      <c r="H17" s="168"/>
      <c r="I17" s="168"/>
      <c r="J17" s="168"/>
      <c r="K17" s="168"/>
      <c r="L17" s="168"/>
      <c r="M17" s="40"/>
      <c r="N17" s="169" t="s">
        <v>84</v>
      </c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  <c r="AE17" s="165"/>
      <c r="AF17" s="165"/>
      <c r="AG17" s="165"/>
      <c r="AH17" s="165"/>
      <c r="AI17" s="165"/>
      <c r="AJ17" s="165"/>
      <c r="AK17" s="165"/>
      <c r="AL17" s="165"/>
      <c r="AM17" s="165"/>
      <c r="AN17" s="165"/>
      <c r="AO17" s="165"/>
      <c r="AP17" s="165"/>
      <c r="AQ17" s="165"/>
      <c r="AR17" s="165"/>
      <c r="AS17" s="165"/>
      <c r="AT17" s="41"/>
      <c r="AU17" s="167" t="s">
        <v>88</v>
      </c>
      <c r="AV17" s="168"/>
      <c r="AW17" s="168"/>
      <c r="AX17" s="168"/>
      <c r="AY17" s="168"/>
      <c r="AZ17" s="168"/>
      <c r="BA17" s="168"/>
      <c r="BB17" s="168"/>
      <c r="BC17" s="46"/>
      <c r="BD17" s="46"/>
      <c r="BE17" s="46"/>
      <c r="BF17" s="46"/>
      <c r="BG17" s="46"/>
      <c r="BH17" s="46"/>
      <c r="BI17" s="46"/>
      <c r="BJ17" s="46"/>
      <c r="BK17" s="46"/>
      <c r="BL17" s="47"/>
      <c r="BM17" s="48"/>
      <c r="BN17" s="48"/>
      <c r="BO17" s="48"/>
      <c r="BP17" s="46"/>
      <c r="BQ17" s="46"/>
      <c r="BR17" s="46"/>
      <c r="BS17" s="46"/>
      <c r="BT17" s="46"/>
      <c r="BU17" s="46"/>
      <c r="BV17" s="46"/>
      <c r="BW17" s="46"/>
    </row>
    <row r="18" spans="1:79" s="42" customFormat="1" ht="24" customHeight="1" x14ac:dyDescent="0.2">
      <c r="A18" s="49"/>
      <c r="B18" s="177" t="s">
        <v>50</v>
      </c>
      <c r="C18" s="177"/>
      <c r="D18" s="177"/>
      <c r="E18" s="177"/>
      <c r="F18" s="177"/>
      <c r="G18" s="177"/>
      <c r="H18" s="177"/>
      <c r="I18" s="177"/>
      <c r="J18" s="177"/>
      <c r="K18" s="177"/>
      <c r="L18" s="177"/>
      <c r="M18" s="43"/>
      <c r="N18" s="178" t="s">
        <v>55</v>
      </c>
      <c r="O18" s="178"/>
      <c r="P18" s="178"/>
      <c r="Q18" s="178"/>
      <c r="R18" s="178"/>
      <c r="S18" s="178"/>
      <c r="T18" s="178"/>
      <c r="U18" s="178"/>
      <c r="V18" s="178"/>
      <c r="W18" s="178"/>
      <c r="X18" s="178"/>
      <c r="Y18" s="178"/>
      <c r="Z18" s="178"/>
      <c r="AA18" s="178"/>
      <c r="AB18" s="178"/>
      <c r="AC18" s="178"/>
      <c r="AD18" s="178"/>
      <c r="AE18" s="178"/>
      <c r="AF18" s="178"/>
      <c r="AG18" s="178"/>
      <c r="AH18" s="178"/>
      <c r="AI18" s="178"/>
      <c r="AJ18" s="178"/>
      <c r="AK18" s="178"/>
      <c r="AL18" s="178"/>
      <c r="AM18" s="178"/>
      <c r="AN18" s="178"/>
      <c r="AO18" s="178"/>
      <c r="AP18" s="178"/>
      <c r="AQ18" s="178"/>
      <c r="AR18" s="178"/>
      <c r="AS18" s="178"/>
      <c r="AT18" s="43"/>
      <c r="AU18" s="177" t="s">
        <v>49</v>
      </c>
      <c r="AV18" s="177"/>
      <c r="AW18" s="177"/>
      <c r="AX18" s="177"/>
      <c r="AY18" s="177"/>
      <c r="AZ18" s="177"/>
      <c r="BA18" s="177"/>
      <c r="BB18" s="177"/>
      <c r="BC18" s="50"/>
      <c r="BD18" s="50"/>
      <c r="BE18" s="50"/>
      <c r="BF18" s="50"/>
      <c r="BG18" s="50"/>
      <c r="BH18" s="50"/>
      <c r="BI18" s="50"/>
      <c r="BJ18" s="50"/>
      <c r="BK18" s="51"/>
      <c r="BL18" s="50"/>
      <c r="BM18" s="48"/>
      <c r="BN18" s="48"/>
      <c r="BO18" s="48"/>
      <c r="BP18" s="50"/>
      <c r="BQ18" s="50"/>
      <c r="BR18" s="50"/>
      <c r="BS18" s="50"/>
      <c r="BT18" s="50"/>
      <c r="BU18" s="50"/>
      <c r="BV18" s="50"/>
      <c r="BW18" s="50"/>
    </row>
    <row r="19" spans="1:79" s="42" customFormat="1" x14ac:dyDescent="0.2"/>
    <row r="20" spans="1:79" s="42" customFormat="1" ht="28.5" customHeight="1" x14ac:dyDescent="0.2">
      <c r="A20" s="39" t="s">
        <v>48</v>
      </c>
      <c r="B20" s="167" t="s">
        <v>252</v>
      </c>
      <c r="C20" s="168"/>
      <c r="D20" s="168"/>
      <c r="E20" s="168"/>
      <c r="F20" s="168"/>
      <c r="G20" s="168"/>
      <c r="H20" s="168"/>
      <c r="I20" s="168"/>
      <c r="J20" s="168"/>
      <c r="K20" s="168"/>
      <c r="L20" s="168"/>
      <c r="N20" s="167" t="s">
        <v>254</v>
      </c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46"/>
      <c r="AA20" s="167" t="s">
        <v>255</v>
      </c>
      <c r="AB20" s="168"/>
      <c r="AC20" s="168"/>
      <c r="AD20" s="168"/>
      <c r="AE20" s="168"/>
      <c r="AF20" s="168"/>
      <c r="AG20" s="168"/>
      <c r="AH20" s="168"/>
      <c r="AI20" s="168"/>
      <c r="AJ20" s="46"/>
      <c r="AK20" s="179" t="s">
        <v>253</v>
      </c>
      <c r="AL20" s="165"/>
      <c r="AM20" s="165"/>
      <c r="AN20" s="165"/>
      <c r="AO20" s="165"/>
      <c r="AP20" s="165"/>
      <c r="AQ20" s="165"/>
      <c r="AR20" s="165"/>
      <c r="AS20" s="165"/>
      <c r="AT20" s="165"/>
      <c r="AU20" s="165"/>
      <c r="AV20" s="165"/>
      <c r="AW20" s="165"/>
      <c r="AX20" s="165"/>
      <c r="AY20" s="165"/>
      <c r="AZ20" s="165"/>
      <c r="BA20" s="165"/>
      <c r="BB20" s="165"/>
      <c r="BC20" s="165"/>
      <c r="BD20" s="46"/>
      <c r="BE20" s="167" t="s">
        <v>89</v>
      </c>
      <c r="BF20" s="168"/>
      <c r="BG20" s="168"/>
      <c r="BH20" s="168"/>
      <c r="BI20" s="168"/>
      <c r="BJ20" s="168"/>
      <c r="BK20" s="168"/>
      <c r="BL20" s="168"/>
      <c r="BM20" s="46"/>
      <c r="BN20" s="46"/>
      <c r="BO20" s="46"/>
      <c r="BP20" s="46"/>
      <c r="BQ20" s="46"/>
      <c r="BR20" s="46"/>
      <c r="BS20" s="46"/>
      <c r="BT20" s="46"/>
      <c r="BU20" s="46"/>
      <c r="BV20" s="46"/>
      <c r="BW20" s="46"/>
      <c r="BX20" s="46"/>
      <c r="BY20" s="46"/>
      <c r="BZ20" s="46"/>
      <c r="CA20" s="46"/>
    </row>
    <row r="21" spans="1:79" s="42" customFormat="1" ht="25.5" customHeight="1" x14ac:dyDescent="0.2">
      <c r="B21" s="177" t="s">
        <v>50</v>
      </c>
      <c r="C21" s="177"/>
      <c r="D21" s="177"/>
      <c r="E21" s="177"/>
      <c r="F21" s="177"/>
      <c r="G21" s="177"/>
      <c r="H21" s="177"/>
      <c r="I21" s="177"/>
      <c r="J21" s="177"/>
      <c r="K21" s="177"/>
      <c r="L21" s="177"/>
      <c r="N21" s="177" t="s">
        <v>51</v>
      </c>
      <c r="O21" s="177"/>
      <c r="P21" s="177"/>
      <c r="Q21" s="177"/>
      <c r="R21" s="177"/>
      <c r="S21" s="177"/>
      <c r="T21" s="177"/>
      <c r="U21" s="177"/>
      <c r="V21" s="177"/>
      <c r="W21" s="177"/>
      <c r="X21" s="177"/>
      <c r="Y21" s="177"/>
      <c r="Z21" s="50"/>
      <c r="AA21" s="184" t="s">
        <v>52</v>
      </c>
      <c r="AB21" s="184"/>
      <c r="AC21" s="184"/>
      <c r="AD21" s="184"/>
      <c r="AE21" s="184"/>
      <c r="AF21" s="184"/>
      <c r="AG21" s="184"/>
      <c r="AH21" s="184"/>
      <c r="AI21" s="184"/>
      <c r="AJ21" s="50"/>
      <c r="AK21" s="105" t="s">
        <v>53</v>
      </c>
      <c r="AL21" s="105"/>
      <c r="AM21" s="105"/>
      <c r="AN21" s="105"/>
      <c r="AO21" s="105"/>
      <c r="AP21" s="105"/>
      <c r="AQ21" s="105"/>
      <c r="AR21" s="105"/>
      <c r="AS21" s="105"/>
      <c r="AT21" s="105"/>
      <c r="AU21" s="105"/>
      <c r="AV21" s="105"/>
      <c r="AW21" s="105"/>
      <c r="AX21" s="105"/>
      <c r="AY21" s="105"/>
      <c r="AZ21" s="105"/>
      <c r="BA21" s="105"/>
      <c r="BB21" s="105"/>
      <c r="BC21" s="105"/>
      <c r="BD21" s="50"/>
      <c r="BE21" s="177" t="s">
        <v>54</v>
      </c>
      <c r="BF21" s="177"/>
      <c r="BG21" s="177"/>
      <c r="BH21" s="177"/>
      <c r="BI21" s="177"/>
      <c r="BJ21" s="177"/>
      <c r="BK21" s="177"/>
      <c r="BL21" s="177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0"/>
      <c r="CA21" s="50"/>
    </row>
    <row r="22" spans="1:79" ht="6.75" customHeight="1" x14ac:dyDescent="0.2">
      <c r="A22" s="52"/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52"/>
      <c r="BE22" s="52"/>
      <c r="BF22" s="52"/>
      <c r="BG22" s="52"/>
      <c r="BH22" s="52"/>
      <c r="BI22" s="52"/>
      <c r="BJ22" s="52"/>
      <c r="BK22" s="52"/>
      <c r="BL22" s="52"/>
    </row>
    <row r="23" spans="1:79" ht="24.95" customHeight="1" x14ac:dyDescent="0.2">
      <c r="A23" s="180" t="s">
        <v>44</v>
      </c>
      <c r="B23" s="180"/>
      <c r="C23" s="180"/>
      <c r="D23" s="180"/>
      <c r="E23" s="180"/>
      <c r="F23" s="180"/>
      <c r="G23" s="180"/>
      <c r="H23" s="180"/>
      <c r="I23" s="180"/>
      <c r="J23" s="180"/>
      <c r="K23" s="180"/>
      <c r="L23" s="180"/>
      <c r="M23" s="180"/>
      <c r="N23" s="180"/>
      <c r="O23" s="180"/>
      <c r="P23" s="180"/>
      <c r="Q23" s="180"/>
      <c r="R23" s="180"/>
      <c r="S23" s="180"/>
      <c r="T23" s="180"/>
      <c r="U23" s="181">
        <v>865000</v>
      </c>
      <c r="V23" s="181"/>
      <c r="W23" s="181"/>
      <c r="X23" s="181"/>
      <c r="Y23" s="181"/>
      <c r="Z23" s="181"/>
      <c r="AA23" s="181"/>
      <c r="AB23" s="181"/>
      <c r="AC23" s="181"/>
      <c r="AD23" s="181"/>
      <c r="AE23" s="182" t="s">
        <v>45</v>
      </c>
      <c r="AF23" s="182"/>
      <c r="AG23" s="182"/>
      <c r="AH23" s="182"/>
      <c r="AI23" s="182"/>
      <c r="AJ23" s="182"/>
      <c r="AK23" s="182"/>
      <c r="AL23" s="182"/>
      <c r="AM23" s="182"/>
      <c r="AN23" s="182"/>
      <c r="AO23" s="182"/>
      <c r="AP23" s="182"/>
      <c r="AQ23" s="182"/>
      <c r="AR23" s="182"/>
      <c r="AS23" s="181">
        <f>811880+53120</f>
        <v>865000</v>
      </c>
      <c r="AT23" s="181"/>
      <c r="AU23" s="181"/>
      <c r="AV23" s="181"/>
      <c r="AW23" s="181"/>
      <c r="AX23" s="181"/>
      <c r="AY23" s="181"/>
      <c r="AZ23" s="181"/>
      <c r="BA23" s="181"/>
      <c r="BB23" s="181"/>
      <c r="BC23" s="181"/>
      <c r="BD23" s="183" t="s">
        <v>20</v>
      </c>
      <c r="BE23" s="183"/>
      <c r="BF23" s="183"/>
      <c r="BG23" s="183"/>
      <c r="BH23" s="183"/>
      <c r="BI23" s="183"/>
      <c r="BJ23" s="183"/>
      <c r="BK23" s="183"/>
      <c r="BL23" s="183"/>
    </row>
    <row r="24" spans="1:79" ht="24.95" customHeight="1" x14ac:dyDescent="0.2">
      <c r="A24" s="183" t="s">
        <v>19</v>
      </c>
      <c r="B24" s="183"/>
      <c r="C24" s="183"/>
      <c r="D24" s="183"/>
      <c r="E24" s="183"/>
      <c r="F24" s="183"/>
      <c r="G24" s="183"/>
      <c r="H24" s="183"/>
      <c r="I24" s="181">
        <v>0</v>
      </c>
      <c r="J24" s="181"/>
      <c r="K24" s="181"/>
      <c r="L24" s="181"/>
      <c r="M24" s="181"/>
      <c r="N24" s="181"/>
      <c r="O24" s="181"/>
      <c r="P24" s="181"/>
      <c r="Q24" s="181"/>
      <c r="R24" s="181"/>
      <c r="S24" s="181"/>
      <c r="T24" s="183" t="s">
        <v>21</v>
      </c>
      <c r="U24" s="183"/>
      <c r="V24" s="183"/>
      <c r="W24" s="183"/>
      <c r="X24" s="53"/>
      <c r="Y24" s="53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5"/>
      <c r="AO24" s="55"/>
      <c r="AP24" s="55"/>
      <c r="AQ24" s="55"/>
      <c r="AR24" s="55"/>
      <c r="AS24" s="52"/>
      <c r="AT24" s="52"/>
      <c r="AU24" s="52"/>
      <c r="AV24" s="52"/>
      <c r="AW24" s="52"/>
      <c r="AX24" s="52"/>
      <c r="AY24" s="52"/>
      <c r="AZ24" s="52"/>
      <c r="BA24" s="52"/>
      <c r="BB24" s="52"/>
      <c r="BC24" s="52"/>
      <c r="BD24" s="55"/>
      <c r="BE24" s="55"/>
      <c r="BF24" s="55"/>
      <c r="BG24" s="55"/>
      <c r="BH24" s="55"/>
      <c r="BI24" s="55"/>
      <c r="BJ24" s="52"/>
      <c r="BK24" s="52"/>
      <c r="BL24" s="52"/>
    </row>
    <row r="25" spans="1:79" ht="12.75" customHeight="1" x14ac:dyDescent="0.2">
      <c r="A25" s="85"/>
      <c r="B25" s="85"/>
      <c r="C25" s="85"/>
      <c r="D25" s="85"/>
      <c r="E25" s="85"/>
      <c r="F25" s="85"/>
      <c r="G25" s="85"/>
      <c r="H25" s="85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85"/>
      <c r="U25" s="85"/>
      <c r="V25" s="85"/>
      <c r="W25" s="85"/>
      <c r="X25" s="53"/>
      <c r="Y25" s="53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5"/>
      <c r="AO25" s="55"/>
      <c r="AP25" s="55"/>
      <c r="AQ25" s="55"/>
      <c r="AR25" s="55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5"/>
      <c r="BE25" s="55"/>
      <c r="BF25" s="55"/>
      <c r="BG25" s="55"/>
      <c r="BH25" s="55"/>
      <c r="BI25" s="55"/>
      <c r="BJ25" s="52"/>
      <c r="BK25" s="52"/>
      <c r="BL25" s="52"/>
    </row>
    <row r="26" spans="1:79" ht="15.75" customHeight="1" x14ac:dyDescent="0.2">
      <c r="A26" s="171" t="s">
        <v>32</v>
      </c>
      <c r="B26" s="171"/>
      <c r="C26" s="171"/>
      <c r="D26" s="171"/>
      <c r="E26" s="171"/>
      <c r="F26" s="171"/>
      <c r="G26" s="171"/>
      <c r="H26" s="171"/>
      <c r="I26" s="171"/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71"/>
      <c r="W26" s="171"/>
      <c r="X26" s="171"/>
      <c r="Y26" s="171"/>
      <c r="Z26" s="171"/>
      <c r="AA26" s="171"/>
      <c r="AB26" s="171"/>
      <c r="AC26" s="171"/>
      <c r="AD26" s="171"/>
      <c r="AE26" s="171"/>
      <c r="AF26" s="171"/>
      <c r="AG26" s="171"/>
      <c r="AH26" s="171"/>
      <c r="AI26" s="171"/>
      <c r="AJ26" s="171"/>
      <c r="AK26" s="171"/>
      <c r="AL26" s="171"/>
      <c r="AM26" s="171"/>
      <c r="AN26" s="171"/>
      <c r="AO26" s="171"/>
      <c r="AP26" s="171"/>
      <c r="AQ26" s="171"/>
      <c r="AR26" s="171"/>
      <c r="AS26" s="171"/>
      <c r="AT26" s="171"/>
      <c r="AU26" s="171"/>
      <c r="AV26" s="171"/>
      <c r="AW26" s="171"/>
      <c r="AX26" s="171"/>
      <c r="AY26" s="171"/>
      <c r="AZ26" s="171"/>
      <c r="BA26" s="171"/>
      <c r="BB26" s="171"/>
      <c r="BC26" s="171"/>
      <c r="BD26" s="171"/>
      <c r="BE26" s="171"/>
      <c r="BF26" s="171"/>
      <c r="BG26" s="171"/>
      <c r="BH26" s="171"/>
      <c r="BI26" s="171"/>
      <c r="BJ26" s="171"/>
      <c r="BK26" s="171"/>
      <c r="BL26" s="171"/>
    </row>
    <row r="27" spans="1:79" ht="134.25" customHeight="1" x14ac:dyDescent="0.2">
      <c r="A27" s="188" t="s">
        <v>478</v>
      </c>
      <c r="B27" s="165"/>
      <c r="C27" s="165"/>
      <c r="D27" s="165"/>
      <c r="E27" s="165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65"/>
      <c r="AG27" s="165"/>
      <c r="AH27" s="165"/>
      <c r="AI27" s="165"/>
      <c r="AJ27" s="165"/>
      <c r="AK27" s="165"/>
      <c r="AL27" s="165"/>
      <c r="AM27" s="165"/>
      <c r="AN27" s="165"/>
      <c r="AO27" s="165"/>
      <c r="AP27" s="165"/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  <c r="BB27" s="165"/>
      <c r="BC27" s="165"/>
      <c r="BD27" s="165"/>
      <c r="BE27" s="165"/>
      <c r="BF27" s="165"/>
      <c r="BG27" s="165"/>
      <c r="BH27" s="165"/>
      <c r="BI27" s="165"/>
      <c r="BJ27" s="165"/>
      <c r="BK27" s="165"/>
      <c r="BL27" s="165"/>
    </row>
    <row r="28" spans="1:79" ht="12.75" customHeight="1" x14ac:dyDescent="0.2">
      <c r="A28" s="56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</row>
    <row r="29" spans="1:79" ht="15.75" customHeight="1" x14ac:dyDescent="0.2">
      <c r="A29" s="183" t="s">
        <v>31</v>
      </c>
      <c r="B29" s="183"/>
      <c r="C29" s="183"/>
      <c r="D29" s="183"/>
      <c r="E29" s="183"/>
      <c r="F29" s="183"/>
      <c r="G29" s="183"/>
      <c r="H29" s="183"/>
      <c r="I29" s="183"/>
      <c r="J29" s="183"/>
      <c r="K29" s="183"/>
      <c r="L29" s="183"/>
      <c r="M29" s="183"/>
      <c r="N29" s="183"/>
      <c r="O29" s="183"/>
      <c r="P29" s="183"/>
      <c r="Q29" s="183"/>
      <c r="R29" s="183"/>
      <c r="S29" s="183"/>
      <c r="T29" s="183"/>
      <c r="U29" s="183"/>
      <c r="V29" s="183"/>
      <c r="W29" s="183"/>
      <c r="X29" s="183"/>
      <c r="Y29" s="183"/>
      <c r="Z29" s="183"/>
      <c r="AA29" s="183"/>
      <c r="AB29" s="183"/>
      <c r="AC29" s="183"/>
      <c r="AD29" s="183"/>
      <c r="AE29" s="183"/>
      <c r="AF29" s="183"/>
      <c r="AG29" s="183"/>
      <c r="AH29" s="183"/>
      <c r="AI29" s="183"/>
      <c r="AJ29" s="183"/>
      <c r="AK29" s="183"/>
      <c r="AL29" s="183"/>
      <c r="AM29" s="183"/>
      <c r="AN29" s="183"/>
      <c r="AO29" s="183"/>
      <c r="AP29" s="183"/>
      <c r="AQ29" s="183"/>
      <c r="AR29" s="183"/>
      <c r="AS29" s="183"/>
      <c r="AT29" s="183"/>
      <c r="AU29" s="183"/>
      <c r="AV29" s="183"/>
      <c r="AW29" s="183"/>
      <c r="AX29" s="183"/>
      <c r="AY29" s="183"/>
      <c r="AZ29" s="183"/>
      <c r="BA29" s="183"/>
      <c r="BB29" s="183"/>
      <c r="BC29" s="183"/>
      <c r="BD29" s="183"/>
      <c r="BE29" s="183"/>
      <c r="BF29" s="183"/>
      <c r="BG29" s="183"/>
      <c r="BH29" s="183"/>
      <c r="BI29" s="183"/>
      <c r="BJ29" s="183"/>
      <c r="BK29" s="183"/>
      <c r="BL29" s="183"/>
    </row>
    <row r="30" spans="1:79" ht="32.25" customHeight="1" x14ac:dyDescent="0.2">
      <c r="A30" s="189" t="s">
        <v>25</v>
      </c>
      <c r="B30" s="189"/>
      <c r="C30" s="189"/>
      <c r="D30" s="189"/>
      <c r="E30" s="189"/>
      <c r="F30" s="189"/>
      <c r="G30" s="190" t="s">
        <v>35</v>
      </c>
      <c r="H30" s="191"/>
      <c r="I30" s="191"/>
      <c r="J30" s="191"/>
      <c r="K30" s="191"/>
      <c r="L30" s="191"/>
      <c r="M30" s="191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  <c r="AH30" s="191"/>
      <c r="AI30" s="191"/>
      <c r="AJ30" s="191"/>
      <c r="AK30" s="191"/>
      <c r="AL30" s="191"/>
      <c r="AM30" s="191"/>
      <c r="AN30" s="191"/>
      <c r="AO30" s="191"/>
      <c r="AP30" s="191"/>
      <c r="AQ30" s="191"/>
      <c r="AR30" s="191"/>
      <c r="AS30" s="191"/>
      <c r="AT30" s="191"/>
      <c r="AU30" s="191"/>
      <c r="AV30" s="191"/>
      <c r="AW30" s="191"/>
      <c r="AX30" s="191"/>
      <c r="AY30" s="191"/>
      <c r="AZ30" s="191"/>
      <c r="BA30" s="191"/>
      <c r="BB30" s="191"/>
      <c r="BC30" s="191"/>
      <c r="BD30" s="191"/>
      <c r="BE30" s="191"/>
      <c r="BF30" s="191"/>
      <c r="BG30" s="191"/>
      <c r="BH30" s="191"/>
      <c r="BI30" s="191"/>
      <c r="BJ30" s="191"/>
      <c r="BK30" s="191"/>
      <c r="BL30" s="192"/>
    </row>
    <row r="31" spans="1:79" ht="15.75" x14ac:dyDescent="0.2">
      <c r="A31" s="193">
        <v>1</v>
      </c>
      <c r="B31" s="193"/>
      <c r="C31" s="193"/>
      <c r="D31" s="193"/>
      <c r="E31" s="193"/>
      <c r="F31" s="193"/>
      <c r="G31" s="190">
        <v>2</v>
      </c>
      <c r="H31" s="191"/>
      <c r="I31" s="191"/>
      <c r="J31" s="191"/>
      <c r="K31" s="191"/>
      <c r="L31" s="191"/>
      <c r="M31" s="191"/>
      <c r="N31" s="191"/>
      <c r="O31" s="191"/>
      <c r="P31" s="191"/>
      <c r="Q31" s="191"/>
      <c r="R31" s="191"/>
      <c r="S31" s="191"/>
      <c r="T31" s="191"/>
      <c r="U31" s="191"/>
      <c r="V31" s="191"/>
      <c r="W31" s="191"/>
      <c r="X31" s="191"/>
      <c r="Y31" s="191"/>
      <c r="Z31" s="191"/>
      <c r="AA31" s="191"/>
      <c r="AB31" s="191"/>
      <c r="AC31" s="191"/>
      <c r="AD31" s="191"/>
      <c r="AE31" s="191"/>
      <c r="AF31" s="191"/>
      <c r="AG31" s="191"/>
      <c r="AH31" s="191"/>
      <c r="AI31" s="191"/>
      <c r="AJ31" s="191"/>
      <c r="AK31" s="191"/>
      <c r="AL31" s="191"/>
      <c r="AM31" s="191"/>
      <c r="AN31" s="191"/>
      <c r="AO31" s="191"/>
      <c r="AP31" s="191"/>
      <c r="AQ31" s="191"/>
      <c r="AR31" s="191"/>
      <c r="AS31" s="191"/>
      <c r="AT31" s="191"/>
      <c r="AU31" s="191"/>
      <c r="AV31" s="191"/>
      <c r="AW31" s="191"/>
      <c r="AX31" s="191"/>
      <c r="AY31" s="191"/>
      <c r="AZ31" s="191"/>
      <c r="BA31" s="191"/>
      <c r="BB31" s="191"/>
      <c r="BC31" s="191"/>
      <c r="BD31" s="191"/>
      <c r="BE31" s="191"/>
      <c r="BF31" s="191"/>
      <c r="BG31" s="191"/>
      <c r="BH31" s="191"/>
      <c r="BI31" s="191"/>
      <c r="BJ31" s="191"/>
      <c r="BK31" s="191"/>
      <c r="BL31" s="192"/>
    </row>
    <row r="32" spans="1:79" ht="12.75" customHeight="1" x14ac:dyDescent="0.2">
      <c r="A32" s="141">
        <v>1</v>
      </c>
      <c r="B32" s="141"/>
      <c r="C32" s="141"/>
      <c r="D32" s="141"/>
      <c r="E32" s="141"/>
      <c r="F32" s="141"/>
      <c r="G32" s="185" t="s">
        <v>247</v>
      </c>
      <c r="H32" s="186"/>
      <c r="I32" s="186"/>
      <c r="J32" s="186"/>
      <c r="K32" s="186"/>
      <c r="L32" s="186"/>
      <c r="M32" s="186"/>
      <c r="N32" s="186"/>
      <c r="O32" s="186"/>
      <c r="P32" s="186"/>
      <c r="Q32" s="186"/>
      <c r="R32" s="186"/>
      <c r="S32" s="186"/>
      <c r="T32" s="186"/>
      <c r="U32" s="186"/>
      <c r="V32" s="186"/>
      <c r="W32" s="186"/>
      <c r="X32" s="186"/>
      <c r="Y32" s="186"/>
      <c r="Z32" s="186"/>
      <c r="AA32" s="186"/>
      <c r="AB32" s="186"/>
      <c r="AC32" s="186"/>
      <c r="AD32" s="186"/>
      <c r="AE32" s="186"/>
      <c r="AF32" s="186"/>
      <c r="AG32" s="186"/>
      <c r="AH32" s="186"/>
      <c r="AI32" s="186"/>
      <c r="AJ32" s="186"/>
      <c r="AK32" s="186"/>
      <c r="AL32" s="186"/>
      <c r="AM32" s="186"/>
      <c r="AN32" s="186"/>
      <c r="AO32" s="186"/>
      <c r="AP32" s="186"/>
      <c r="AQ32" s="186"/>
      <c r="AR32" s="186"/>
      <c r="AS32" s="186"/>
      <c r="AT32" s="186"/>
      <c r="AU32" s="186"/>
      <c r="AV32" s="186"/>
      <c r="AW32" s="186"/>
      <c r="AX32" s="186"/>
      <c r="AY32" s="186"/>
      <c r="AZ32" s="186"/>
      <c r="BA32" s="186"/>
      <c r="BB32" s="186"/>
      <c r="BC32" s="186"/>
      <c r="BD32" s="186"/>
      <c r="BE32" s="186"/>
      <c r="BF32" s="186"/>
      <c r="BG32" s="186"/>
      <c r="BH32" s="186"/>
      <c r="BI32" s="186"/>
      <c r="BJ32" s="186"/>
      <c r="BK32" s="186"/>
      <c r="BL32" s="187"/>
      <c r="CA32" s="36" t="s">
        <v>43</v>
      </c>
    </row>
    <row r="33" spans="1:64" ht="12.75" customHeight="1" x14ac:dyDescent="0.2">
      <c r="A33" s="56"/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6"/>
    </row>
    <row r="34" spans="1:64" ht="15.95" customHeight="1" x14ac:dyDescent="0.2">
      <c r="A34" s="183" t="s">
        <v>33</v>
      </c>
      <c r="B34" s="183"/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/>
      <c r="P34" s="183"/>
      <c r="Q34" s="183"/>
      <c r="R34" s="183"/>
      <c r="S34" s="183"/>
      <c r="T34" s="183"/>
      <c r="U34" s="183"/>
      <c r="V34" s="183"/>
      <c r="W34" s="183"/>
      <c r="X34" s="183"/>
      <c r="Y34" s="183"/>
      <c r="Z34" s="183"/>
      <c r="AA34" s="183"/>
      <c r="AB34" s="183"/>
      <c r="AC34" s="183"/>
      <c r="AD34" s="183"/>
      <c r="AE34" s="183"/>
      <c r="AF34" s="183"/>
      <c r="AG34" s="183"/>
      <c r="AH34" s="183"/>
      <c r="AI34" s="183"/>
      <c r="AJ34" s="183"/>
      <c r="AK34" s="183"/>
      <c r="AL34" s="183"/>
      <c r="AM34" s="183"/>
      <c r="AN34" s="183"/>
      <c r="AO34" s="183"/>
      <c r="AP34" s="183"/>
      <c r="AQ34" s="183"/>
      <c r="AR34" s="183"/>
      <c r="AS34" s="183"/>
      <c r="AT34" s="183"/>
      <c r="AU34" s="183"/>
      <c r="AV34" s="183"/>
      <c r="AW34" s="183"/>
      <c r="AX34" s="183"/>
      <c r="AY34" s="183"/>
      <c r="AZ34" s="183"/>
      <c r="BA34" s="183"/>
      <c r="BB34" s="183"/>
      <c r="BC34" s="183"/>
      <c r="BD34" s="183"/>
      <c r="BE34" s="183"/>
      <c r="BF34" s="183"/>
      <c r="BG34" s="183"/>
      <c r="BH34" s="183"/>
      <c r="BI34" s="183"/>
      <c r="BJ34" s="183"/>
      <c r="BK34" s="183"/>
      <c r="BL34" s="183"/>
    </row>
    <row r="35" spans="1:64" ht="15.95" customHeight="1" x14ac:dyDescent="0.2">
      <c r="A35" s="188" t="s">
        <v>251</v>
      </c>
      <c r="B35" s="165"/>
      <c r="C35" s="165"/>
      <c r="D35" s="165"/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/>
      <c r="AF35" s="165"/>
      <c r="AG35" s="165"/>
      <c r="AH35" s="165"/>
      <c r="AI35" s="165"/>
      <c r="AJ35" s="165"/>
      <c r="AK35" s="165"/>
      <c r="AL35" s="165"/>
      <c r="AM35" s="165"/>
      <c r="AN35" s="165"/>
      <c r="AO35" s="165"/>
      <c r="AP35" s="165"/>
      <c r="AQ35" s="165"/>
      <c r="AR35" s="165"/>
      <c r="AS35" s="165"/>
      <c r="AT35" s="165"/>
      <c r="AU35" s="165"/>
      <c r="AV35" s="165"/>
      <c r="AW35" s="165"/>
      <c r="AX35" s="165"/>
      <c r="AY35" s="165"/>
      <c r="AZ35" s="165"/>
      <c r="BA35" s="165"/>
      <c r="BB35" s="165"/>
      <c r="BC35" s="165"/>
      <c r="BD35" s="165"/>
      <c r="BE35" s="165"/>
      <c r="BF35" s="165"/>
      <c r="BG35" s="165"/>
      <c r="BH35" s="165"/>
      <c r="BI35" s="165"/>
      <c r="BJ35" s="165"/>
      <c r="BK35" s="165"/>
      <c r="BL35" s="165"/>
    </row>
    <row r="36" spans="1:64" ht="12.75" customHeight="1" x14ac:dyDescent="0.2">
      <c r="A36" s="85"/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7"/>
      <c r="AS36" s="57"/>
      <c r="AT36" s="57"/>
      <c r="AU36" s="57"/>
      <c r="AV36" s="57"/>
      <c r="AW36" s="57"/>
      <c r="AX36" s="57"/>
      <c r="AY36" s="57"/>
      <c r="AZ36" s="57"/>
      <c r="BA36" s="57"/>
      <c r="BB36" s="57"/>
      <c r="BC36" s="57"/>
      <c r="BD36" s="57"/>
      <c r="BE36" s="57"/>
      <c r="BF36" s="57"/>
      <c r="BG36" s="57"/>
      <c r="BH36" s="57"/>
      <c r="BI36" s="57"/>
      <c r="BJ36" s="57"/>
      <c r="BK36" s="57"/>
      <c r="BL36" s="57"/>
    </row>
    <row r="37" spans="1:64" ht="15.75" customHeight="1" x14ac:dyDescent="0.2">
      <c r="A37" s="183" t="s">
        <v>34</v>
      </c>
      <c r="B37" s="183"/>
      <c r="C37" s="183"/>
      <c r="D37" s="183"/>
      <c r="E37" s="183"/>
      <c r="F37" s="183"/>
      <c r="G37" s="183"/>
      <c r="H37" s="183"/>
      <c r="I37" s="183"/>
      <c r="J37" s="183"/>
      <c r="K37" s="183"/>
      <c r="L37" s="183"/>
      <c r="M37" s="183"/>
      <c r="N37" s="183"/>
      <c r="O37" s="183"/>
      <c r="P37" s="183"/>
      <c r="Q37" s="183"/>
      <c r="R37" s="183"/>
      <c r="S37" s="183"/>
      <c r="T37" s="183"/>
      <c r="U37" s="183"/>
      <c r="V37" s="183"/>
      <c r="W37" s="183"/>
      <c r="X37" s="183"/>
      <c r="Y37" s="183"/>
      <c r="Z37" s="183"/>
      <c r="AA37" s="183"/>
      <c r="AB37" s="183"/>
      <c r="AC37" s="183"/>
      <c r="AD37" s="183"/>
      <c r="AE37" s="183"/>
      <c r="AF37" s="183"/>
      <c r="AG37" s="183"/>
      <c r="AH37" s="183"/>
      <c r="AI37" s="183"/>
      <c r="AJ37" s="183"/>
      <c r="AK37" s="183"/>
      <c r="AL37" s="183"/>
      <c r="AM37" s="183"/>
      <c r="AN37" s="183"/>
      <c r="AO37" s="183"/>
      <c r="AP37" s="183"/>
      <c r="AQ37" s="183"/>
      <c r="AR37" s="183"/>
      <c r="AS37" s="183"/>
      <c r="AT37" s="183"/>
      <c r="AU37" s="183"/>
      <c r="AV37" s="183"/>
      <c r="AW37" s="183"/>
      <c r="AX37" s="183"/>
      <c r="AY37" s="183"/>
      <c r="AZ37" s="183"/>
      <c r="BA37" s="183"/>
      <c r="BB37" s="183"/>
      <c r="BC37" s="183"/>
      <c r="BD37" s="183"/>
      <c r="BE37" s="183"/>
      <c r="BF37" s="183"/>
      <c r="BG37" s="183"/>
      <c r="BH37" s="183"/>
      <c r="BI37" s="183"/>
      <c r="BJ37" s="183"/>
      <c r="BK37" s="183"/>
      <c r="BL37" s="183"/>
    </row>
    <row r="38" spans="1:64" ht="27.75" customHeight="1" x14ac:dyDescent="0.2">
      <c r="A38" s="189" t="s">
        <v>25</v>
      </c>
      <c r="B38" s="189"/>
      <c r="C38" s="189"/>
      <c r="D38" s="189"/>
      <c r="E38" s="189"/>
      <c r="F38" s="189"/>
      <c r="G38" s="190" t="s">
        <v>22</v>
      </c>
      <c r="H38" s="191"/>
      <c r="I38" s="191"/>
      <c r="J38" s="191"/>
      <c r="K38" s="191"/>
      <c r="L38" s="191"/>
      <c r="M38" s="191"/>
      <c r="N38" s="191"/>
      <c r="O38" s="191"/>
      <c r="P38" s="191"/>
      <c r="Q38" s="191"/>
      <c r="R38" s="191"/>
      <c r="S38" s="191"/>
      <c r="T38" s="191"/>
      <c r="U38" s="191"/>
      <c r="V38" s="191"/>
      <c r="W38" s="191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  <c r="AI38" s="191"/>
      <c r="AJ38" s="191"/>
      <c r="AK38" s="191"/>
      <c r="AL38" s="191"/>
      <c r="AM38" s="191"/>
      <c r="AN38" s="191"/>
      <c r="AO38" s="191"/>
      <c r="AP38" s="191"/>
      <c r="AQ38" s="191"/>
      <c r="AR38" s="191"/>
      <c r="AS38" s="191"/>
      <c r="AT38" s="191"/>
      <c r="AU38" s="191"/>
      <c r="AV38" s="191"/>
      <c r="AW38" s="191"/>
      <c r="AX38" s="191"/>
      <c r="AY38" s="191"/>
      <c r="AZ38" s="191"/>
      <c r="BA38" s="191"/>
      <c r="BB38" s="191"/>
      <c r="BC38" s="191"/>
      <c r="BD38" s="191"/>
      <c r="BE38" s="191"/>
      <c r="BF38" s="191"/>
      <c r="BG38" s="191"/>
      <c r="BH38" s="191"/>
      <c r="BI38" s="191"/>
      <c r="BJ38" s="191"/>
      <c r="BK38" s="191"/>
      <c r="BL38" s="192"/>
    </row>
    <row r="39" spans="1:64" ht="15.75" x14ac:dyDescent="0.2">
      <c r="A39" s="193">
        <v>1</v>
      </c>
      <c r="B39" s="193"/>
      <c r="C39" s="193"/>
      <c r="D39" s="193"/>
      <c r="E39" s="193"/>
      <c r="F39" s="193"/>
      <c r="G39" s="190">
        <v>2</v>
      </c>
      <c r="H39" s="191"/>
      <c r="I39" s="191"/>
      <c r="J39" s="191"/>
      <c r="K39" s="191"/>
      <c r="L39" s="191"/>
      <c r="M39" s="191"/>
      <c r="N39" s="191"/>
      <c r="O39" s="191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1"/>
      <c r="AA39" s="191"/>
      <c r="AB39" s="191"/>
      <c r="AC39" s="191"/>
      <c r="AD39" s="191"/>
      <c r="AE39" s="191"/>
      <c r="AF39" s="191"/>
      <c r="AG39" s="191"/>
      <c r="AH39" s="191"/>
      <c r="AI39" s="191"/>
      <c r="AJ39" s="191"/>
      <c r="AK39" s="191"/>
      <c r="AL39" s="191"/>
      <c r="AM39" s="191"/>
      <c r="AN39" s="191"/>
      <c r="AO39" s="191"/>
      <c r="AP39" s="191"/>
      <c r="AQ39" s="191"/>
      <c r="AR39" s="191"/>
      <c r="AS39" s="191"/>
      <c r="AT39" s="191"/>
      <c r="AU39" s="191"/>
      <c r="AV39" s="191"/>
      <c r="AW39" s="191"/>
      <c r="AX39" s="191"/>
      <c r="AY39" s="191"/>
      <c r="AZ39" s="191"/>
      <c r="BA39" s="191"/>
      <c r="BB39" s="191"/>
      <c r="BC39" s="191"/>
      <c r="BD39" s="191"/>
      <c r="BE39" s="191"/>
      <c r="BF39" s="191"/>
      <c r="BG39" s="191"/>
      <c r="BH39" s="191"/>
      <c r="BI39" s="191"/>
      <c r="BJ39" s="191"/>
      <c r="BK39" s="191"/>
      <c r="BL39" s="192"/>
    </row>
    <row r="40" spans="1:64" ht="12.75" customHeight="1" x14ac:dyDescent="0.2">
      <c r="A40" s="141">
        <v>1</v>
      </c>
      <c r="B40" s="141"/>
      <c r="C40" s="141"/>
      <c r="D40" s="141"/>
      <c r="E40" s="141"/>
      <c r="F40" s="141"/>
      <c r="G40" s="185" t="s">
        <v>248</v>
      </c>
      <c r="H40" s="186"/>
      <c r="I40" s="186"/>
      <c r="J40" s="186"/>
      <c r="K40" s="186"/>
      <c r="L40" s="186"/>
      <c r="M40" s="186"/>
      <c r="N40" s="186"/>
      <c r="O40" s="186"/>
      <c r="P40" s="186"/>
      <c r="Q40" s="186"/>
      <c r="R40" s="186"/>
      <c r="S40" s="186"/>
      <c r="T40" s="186"/>
      <c r="U40" s="186"/>
      <c r="V40" s="186"/>
      <c r="W40" s="186"/>
      <c r="X40" s="186"/>
      <c r="Y40" s="186"/>
      <c r="Z40" s="186"/>
      <c r="AA40" s="186"/>
      <c r="AB40" s="186"/>
      <c r="AC40" s="186"/>
      <c r="AD40" s="186"/>
      <c r="AE40" s="186"/>
      <c r="AF40" s="186"/>
      <c r="AG40" s="186"/>
      <c r="AH40" s="186"/>
      <c r="AI40" s="186"/>
      <c r="AJ40" s="186"/>
      <c r="AK40" s="186"/>
      <c r="AL40" s="186"/>
      <c r="AM40" s="186"/>
      <c r="AN40" s="186"/>
      <c r="AO40" s="186"/>
      <c r="AP40" s="186"/>
      <c r="AQ40" s="186"/>
      <c r="AR40" s="186"/>
      <c r="AS40" s="186"/>
      <c r="AT40" s="186"/>
      <c r="AU40" s="186"/>
      <c r="AV40" s="186"/>
      <c r="AW40" s="186"/>
      <c r="AX40" s="186"/>
      <c r="AY40" s="186"/>
      <c r="AZ40" s="186"/>
      <c r="BA40" s="186"/>
      <c r="BB40" s="186"/>
      <c r="BC40" s="186"/>
      <c r="BD40" s="186"/>
      <c r="BE40" s="186"/>
      <c r="BF40" s="186"/>
      <c r="BG40" s="186"/>
      <c r="BH40" s="186"/>
      <c r="BI40" s="186"/>
      <c r="BJ40" s="186"/>
      <c r="BK40" s="186"/>
      <c r="BL40" s="187"/>
    </row>
    <row r="41" spans="1:64" x14ac:dyDescent="0.2">
      <c r="A41" s="69"/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0"/>
      <c r="BH41" s="70"/>
      <c r="BI41" s="70"/>
      <c r="BJ41" s="70"/>
      <c r="BK41" s="70"/>
      <c r="BL41" s="70"/>
    </row>
    <row r="42" spans="1:64" ht="15.75" customHeight="1" x14ac:dyDescent="0.2">
      <c r="A42" s="183" t="s">
        <v>36</v>
      </c>
      <c r="B42" s="183"/>
      <c r="C42" s="183"/>
      <c r="D42" s="183"/>
      <c r="E42" s="183"/>
      <c r="F42" s="183"/>
      <c r="G42" s="183"/>
      <c r="H42" s="183"/>
      <c r="I42" s="183"/>
      <c r="J42" s="183"/>
      <c r="K42" s="183"/>
      <c r="L42" s="183"/>
      <c r="M42" s="183"/>
      <c r="N42" s="183"/>
      <c r="O42" s="183"/>
      <c r="P42" s="183"/>
      <c r="Q42" s="183"/>
      <c r="R42" s="183"/>
      <c r="S42" s="183"/>
      <c r="T42" s="183"/>
      <c r="U42" s="183"/>
      <c r="V42" s="183"/>
      <c r="W42" s="183"/>
      <c r="X42" s="183"/>
      <c r="Y42" s="183"/>
      <c r="Z42" s="183"/>
      <c r="AA42" s="183"/>
      <c r="AB42" s="183"/>
      <c r="AC42" s="183"/>
      <c r="AD42" s="183"/>
      <c r="AE42" s="183"/>
      <c r="AF42" s="183"/>
      <c r="AG42" s="183"/>
      <c r="AH42" s="183"/>
      <c r="AI42" s="183"/>
      <c r="AJ42" s="183"/>
      <c r="AK42" s="183"/>
      <c r="AL42" s="183"/>
      <c r="AM42" s="183"/>
      <c r="AN42" s="183"/>
      <c r="AO42" s="183"/>
      <c r="AP42" s="183"/>
      <c r="AQ42" s="183"/>
      <c r="AR42" s="183"/>
      <c r="AS42" s="183"/>
      <c r="AT42" s="183"/>
      <c r="AU42" s="183"/>
      <c r="AV42" s="183"/>
      <c r="AW42" s="183"/>
      <c r="AX42" s="183"/>
      <c r="AY42" s="183"/>
      <c r="AZ42" s="183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6"/>
    </row>
    <row r="43" spans="1:64" ht="15" customHeight="1" x14ac:dyDescent="0.2">
      <c r="A43" s="194"/>
      <c r="B43" s="194"/>
      <c r="C43" s="194"/>
      <c r="D43" s="194"/>
      <c r="E43" s="194"/>
      <c r="F43" s="194"/>
      <c r="G43" s="194"/>
      <c r="H43" s="194"/>
      <c r="I43" s="194"/>
      <c r="J43" s="194"/>
      <c r="K43" s="194"/>
      <c r="L43" s="194"/>
      <c r="M43" s="194"/>
      <c r="N43" s="194"/>
      <c r="O43" s="194"/>
      <c r="P43" s="194"/>
      <c r="Q43" s="194"/>
      <c r="R43" s="194"/>
      <c r="S43" s="194"/>
      <c r="T43" s="194"/>
      <c r="U43" s="194"/>
      <c r="V43" s="194"/>
      <c r="W43" s="194"/>
      <c r="X43" s="194"/>
      <c r="Y43" s="194"/>
      <c r="Z43" s="194"/>
      <c r="AA43" s="194"/>
      <c r="AB43" s="194"/>
      <c r="AC43" s="194"/>
      <c r="AD43" s="194"/>
      <c r="AE43" s="194"/>
      <c r="AF43" s="194"/>
      <c r="AG43" s="194"/>
      <c r="AH43" s="194"/>
      <c r="AI43" s="194"/>
      <c r="AJ43" s="194"/>
      <c r="AK43" s="194"/>
      <c r="AL43" s="194"/>
      <c r="AM43" s="194"/>
      <c r="AN43" s="194"/>
      <c r="AO43" s="194"/>
      <c r="AP43" s="194"/>
      <c r="AQ43" s="194"/>
      <c r="AR43" s="194"/>
      <c r="AS43" s="194"/>
      <c r="AT43" s="194"/>
      <c r="AU43" s="194"/>
      <c r="AV43" s="194"/>
      <c r="AW43" s="194"/>
      <c r="AX43" s="194"/>
      <c r="AY43" s="194"/>
      <c r="AZ43" s="194"/>
      <c r="BA43" s="58"/>
      <c r="BB43" s="58"/>
      <c r="BC43" s="58"/>
      <c r="BD43" s="58"/>
      <c r="BE43" s="58"/>
      <c r="BF43" s="58"/>
      <c r="BG43" s="58"/>
      <c r="BH43" s="58"/>
      <c r="BI43" s="59"/>
      <c r="BJ43" s="59"/>
      <c r="BK43" s="59"/>
      <c r="BL43" s="59"/>
    </row>
    <row r="44" spans="1:64" ht="15.95" customHeight="1" x14ac:dyDescent="0.2">
      <c r="A44" s="193" t="s">
        <v>25</v>
      </c>
      <c r="B44" s="193"/>
      <c r="C44" s="193"/>
      <c r="D44" s="195" t="s">
        <v>23</v>
      </c>
      <c r="E44" s="196"/>
      <c r="F44" s="196"/>
      <c r="G44" s="196"/>
      <c r="H44" s="196"/>
      <c r="I44" s="196"/>
      <c r="J44" s="196"/>
      <c r="K44" s="196"/>
      <c r="L44" s="196"/>
      <c r="M44" s="196"/>
      <c r="N44" s="196"/>
      <c r="O44" s="196"/>
      <c r="P44" s="196"/>
      <c r="Q44" s="196"/>
      <c r="R44" s="196"/>
      <c r="S44" s="196"/>
      <c r="T44" s="196"/>
      <c r="U44" s="196"/>
      <c r="V44" s="196"/>
      <c r="W44" s="196"/>
      <c r="X44" s="196"/>
      <c r="Y44" s="196"/>
      <c r="Z44" s="196"/>
      <c r="AA44" s="196"/>
      <c r="AB44" s="197"/>
      <c r="AC44" s="193" t="s">
        <v>26</v>
      </c>
      <c r="AD44" s="193"/>
      <c r="AE44" s="193"/>
      <c r="AF44" s="193"/>
      <c r="AG44" s="193"/>
      <c r="AH44" s="193"/>
      <c r="AI44" s="193"/>
      <c r="AJ44" s="193"/>
      <c r="AK44" s="193" t="s">
        <v>27</v>
      </c>
      <c r="AL44" s="193"/>
      <c r="AM44" s="193"/>
      <c r="AN44" s="193"/>
      <c r="AO44" s="193"/>
      <c r="AP44" s="193"/>
      <c r="AQ44" s="193"/>
      <c r="AR44" s="193"/>
      <c r="AS44" s="193" t="s">
        <v>24</v>
      </c>
      <c r="AT44" s="193"/>
      <c r="AU44" s="193"/>
      <c r="AV44" s="193"/>
      <c r="AW44" s="193"/>
      <c r="AX44" s="193"/>
      <c r="AY44" s="193"/>
      <c r="AZ44" s="193"/>
      <c r="BA44" s="60"/>
      <c r="BB44" s="60"/>
      <c r="BC44" s="60"/>
      <c r="BD44" s="60"/>
      <c r="BE44" s="60"/>
      <c r="BF44" s="60"/>
      <c r="BG44" s="60"/>
      <c r="BH44" s="60"/>
    </row>
    <row r="45" spans="1:64" ht="29.1" customHeight="1" x14ac:dyDescent="0.2">
      <c r="A45" s="193"/>
      <c r="B45" s="193"/>
      <c r="C45" s="193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200"/>
      <c r="AC45" s="193"/>
      <c r="AD45" s="193"/>
      <c r="AE45" s="193"/>
      <c r="AF45" s="193"/>
      <c r="AG45" s="193"/>
      <c r="AH45" s="193"/>
      <c r="AI45" s="193"/>
      <c r="AJ45" s="193"/>
      <c r="AK45" s="193"/>
      <c r="AL45" s="193"/>
      <c r="AM45" s="193"/>
      <c r="AN45" s="193"/>
      <c r="AO45" s="193"/>
      <c r="AP45" s="193"/>
      <c r="AQ45" s="193"/>
      <c r="AR45" s="193"/>
      <c r="AS45" s="193"/>
      <c r="AT45" s="193"/>
      <c r="AU45" s="193"/>
      <c r="AV45" s="193"/>
      <c r="AW45" s="193"/>
      <c r="AX45" s="193"/>
      <c r="AY45" s="193"/>
      <c r="AZ45" s="193"/>
      <c r="BA45" s="60"/>
      <c r="BB45" s="60"/>
      <c r="BC45" s="60"/>
      <c r="BD45" s="60"/>
      <c r="BE45" s="60"/>
      <c r="BF45" s="60"/>
      <c r="BG45" s="60"/>
      <c r="BH45" s="60"/>
    </row>
    <row r="46" spans="1:64" ht="15.75" x14ac:dyDescent="0.2">
      <c r="A46" s="193">
        <v>1</v>
      </c>
      <c r="B46" s="193"/>
      <c r="C46" s="193"/>
      <c r="D46" s="201">
        <v>2</v>
      </c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3"/>
      <c r="AC46" s="193">
        <v>3</v>
      </c>
      <c r="AD46" s="193"/>
      <c r="AE46" s="193"/>
      <c r="AF46" s="193"/>
      <c r="AG46" s="193"/>
      <c r="AH46" s="193"/>
      <c r="AI46" s="193"/>
      <c r="AJ46" s="193"/>
      <c r="AK46" s="193">
        <v>4</v>
      </c>
      <c r="AL46" s="193"/>
      <c r="AM46" s="193"/>
      <c r="AN46" s="193"/>
      <c r="AO46" s="193"/>
      <c r="AP46" s="193"/>
      <c r="AQ46" s="193"/>
      <c r="AR46" s="193"/>
      <c r="AS46" s="193">
        <v>5</v>
      </c>
      <c r="AT46" s="193"/>
      <c r="AU46" s="193"/>
      <c r="AV46" s="193"/>
      <c r="AW46" s="193"/>
      <c r="AX46" s="193"/>
      <c r="AY46" s="193"/>
      <c r="AZ46" s="193"/>
      <c r="BA46" s="60"/>
      <c r="BB46" s="60"/>
      <c r="BC46" s="60"/>
      <c r="BD46" s="60"/>
      <c r="BE46" s="60"/>
      <c r="BF46" s="60"/>
      <c r="BG46" s="60"/>
      <c r="BH46" s="60"/>
    </row>
    <row r="47" spans="1:64" ht="32.25" customHeight="1" x14ac:dyDescent="0.2">
      <c r="A47" s="141">
        <v>1</v>
      </c>
      <c r="B47" s="141"/>
      <c r="C47" s="141"/>
      <c r="D47" s="185" t="s">
        <v>307</v>
      </c>
      <c r="E47" s="186"/>
      <c r="F47" s="186"/>
      <c r="G47" s="186"/>
      <c r="H47" s="186"/>
      <c r="I47" s="186"/>
      <c r="J47" s="186"/>
      <c r="K47" s="186"/>
      <c r="L47" s="186"/>
      <c r="M47" s="186"/>
      <c r="N47" s="186"/>
      <c r="O47" s="186"/>
      <c r="P47" s="186"/>
      <c r="Q47" s="186"/>
      <c r="R47" s="186"/>
      <c r="S47" s="186"/>
      <c r="T47" s="186"/>
      <c r="U47" s="186"/>
      <c r="V47" s="186"/>
      <c r="W47" s="186"/>
      <c r="X47" s="186"/>
      <c r="Y47" s="186"/>
      <c r="Z47" s="186"/>
      <c r="AA47" s="186"/>
      <c r="AB47" s="187"/>
      <c r="AC47" s="160">
        <v>865000</v>
      </c>
      <c r="AD47" s="160"/>
      <c r="AE47" s="160"/>
      <c r="AF47" s="160"/>
      <c r="AG47" s="160"/>
      <c r="AH47" s="160"/>
      <c r="AI47" s="160"/>
      <c r="AJ47" s="160"/>
      <c r="AK47" s="160">
        <v>0</v>
      </c>
      <c r="AL47" s="160"/>
      <c r="AM47" s="160"/>
      <c r="AN47" s="160"/>
      <c r="AO47" s="160"/>
      <c r="AP47" s="160"/>
      <c r="AQ47" s="160"/>
      <c r="AR47" s="160"/>
      <c r="AS47" s="160">
        <f>AC47+AK47</f>
        <v>865000</v>
      </c>
      <c r="AT47" s="160"/>
      <c r="AU47" s="160"/>
      <c r="AV47" s="160"/>
      <c r="AW47" s="160"/>
      <c r="AX47" s="160"/>
      <c r="AY47" s="160"/>
      <c r="AZ47" s="160"/>
      <c r="BA47" s="62"/>
      <c r="BB47" s="62"/>
      <c r="BC47" s="62"/>
      <c r="BD47" s="62"/>
      <c r="BE47" s="62"/>
      <c r="BF47" s="62"/>
      <c r="BG47" s="62"/>
      <c r="BH47" s="62"/>
    </row>
    <row r="48" spans="1:64" s="61" customFormat="1" ht="18" customHeight="1" x14ac:dyDescent="0.2">
      <c r="A48" s="204"/>
      <c r="B48" s="204"/>
      <c r="C48" s="204"/>
      <c r="D48" s="205" t="s">
        <v>59</v>
      </c>
      <c r="E48" s="206"/>
      <c r="F48" s="206"/>
      <c r="G48" s="206"/>
      <c r="H48" s="206"/>
      <c r="I48" s="206"/>
      <c r="J48" s="206"/>
      <c r="K48" s="206"/>
      <c r="L48" s="206"/>
      <c r="M48" s="206"/>
      <c r="N48" s="206"/>
      <c r="O48" s="206"/>
      <c r="P48" s="206"/>
      <c r="Q48" s="206"/>
      <c r="R48" s="206"/>
      <c r="S48" s="206"/>
      <c r="T48" s="206"/>
      <c r="U48" s="206"/>
      <c r="V48" s="206"/>
      <c r="W48" s="206"/>
      <c r="X48" s="206"/>
      <c r="Y48" s="206"/>
      <c r="Z48" s="206"/>
      <c r="AA48" s="206"/>
      <c r="AB48" s="207"/>
      <c r="AC48" s="161">
        <f>SUM(AC47)</f>
        <v>865000</v>
      </c>
      <c r="AD48" s="161"/>
      <c r="AE48" s="161"/>
      <c r="AF48" s="161"/>
      <c r="AG48" s="161"/>
      <c r="AH48" s="161"/>
      <c r="AI48" s="161"/>
      <c r="AJ48" s="161"/>
      <c r="AK48" s="161">
        <f>SUM(AK47)</f>
        <v>0</v>
      </c>
      <c r="AL48" s="161"/>
      <c r="AM48" s="161"/>
      <c r="AN48" s="161"/>
      <c r="AO48" s="161"/>
      <c r="AP48" s="161"/>
      <c r="AQ48" s="161"/>
      <c r="AR48" s="161"/>
      <c r="AS48" s="161">
        <f>AC48+AK48</f>
        <v>865000</v>
      </c>
      <c r="AT48" s="161"/>
      <c r="AU48" s="161"/>
      <c r="AV48" s="161"/>
      <c r="AW48" s="161"/>
      <c r="AX48" s="161"/>
      <c r="AY48" s="161"/>
      <c r="AZ48" s="161"/>
      <c r="BA48" s="63"/>
      <c r="BB48" s="63"/>
      <c r="BC48" s="63"/>
      <c r="BD48" s="63"/>
      <c r="BE48" s="63"/>
      <c r="BF48" s="63"/>
      <c r="BG48" s="63"/>
      <c r="BH48" s="63"/>
    </row>
    <row r="50" spans="1:79" ht="15.75" customHeight="1" x14ac:dyDescent="0.2">
      <c r="A50" s="171" t="s">
        <v>37</v>
      </c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1"/>
      <c r="N50" s="171"/>
      <c r="O50" s="171"/>
      <c r="P50" s="171"/>
      <c r="Q50" s="171"/>
      <c r="R50" s="171"/>
      <c r="S50" s="171"/>
      <c r="T50" s="171"/>
      <c r="U50" s="171"/>
      <c r="V50" s="171"/>
      <c r="W50" s="171"/>
      <c r="X50" s="171"/>
      <c r="Y50" s="171"/>
      <c r="Z50" s="171"/>
      <c r="AA50" s="171"/>
      <c r="AB50" s="171"/>
      <c r="AC50" s="171"/>
      <c r="AD50" s="171"/>
      <c r="AE50" s="171"/>
      <c r="AF50" s="171"/>
      <c r="AG50" s="171"/>
      <c r="AH50" s="171"/>
      <c r="AI50" s="171"/>
      <c r="AJ50" s="171"/>
      <c r="AK50" s="171"/>
      <c r="AL50" s="171"/>
      <c r="AM50" s="171"/>
      <c r="AN50" s="171"/>
      <c r="AO50" s="171"/>
      <c r="AP50" s="171"/>
      <c r="AQ50" s="171"/>
      <c r="AR50" s="171"/>
      <c r="AS50" s="171"/>
      <c r="AT50" s="171"/>
      <c r="AU50" s="171"/>
      <c r="AV50" s="171"/>
      <c r="AW50" s="171"/>
      <c r="AX50" s="171"/>
      <c r="AY50" s="171"/>
      <c r="AZ50" s="171"/>
      <c r="BA50" s="171"/>
      <c r="BB50" s="171"/>
      <c r="BC50" s="171"/>
      <c r="BD50" s="171"/>
      <c r="BE50" s="171"/>
      <c r="BF50" s="171"/>
      <c r="BG50" s="171"/>
      <c r="BH50" s="171"/>
      <c r="BI50" s="171"/>
      <c r="BJ50" s="171"/>
      <c r="BK50" s="171"/>
      <c r="BL50" s="171"/>
    </row>
    <row r="51" spans="1:79" ht="15" customHeight="1" x14ac:dyDescent="0.2">
      <c r="A51" s="194"/>
      <c r="B51" s="194"/>
      <c r="C51" s="194"/>
      <c r="D51" s="194"/>
      <c r="E51" s="194"/>
      <c r="F51" s="194"/>
      <c r="G51" s="194"/>
      <c r="H51" s="194"/>
      <c r="I51" s="194"/>
      <c r="J51" s="194"/>
      <c r="K51" s="194"/>
      <c r="L51" s="194"/>
      <c r="M51" s="194"/>
      <c r="N51" s="194"/>
      <c r="O51" s="194"/>
      <c r="P51" s="194"/>
      <c r="Q51" s="194"/>
      <c r="R51" s="194"/>
      <c r="S51" s="194"/>
      <c r="T51" s="194"/>
      <c r="U51" s="194"/>
      <c r="V51" s="194"/>
      <c r="W51" s="194"/>
      <c r="X51" s="194"/>
      <c r="Y51" s="194"/>
      <c r="Z51" s="194"/>
      <c r="AA51" s="194"/>
      <c r="AB51" s="194"/>
      <c r="AC51" s="194"/>
      <c r="AD51" s="194"/>
      <c r="AE51" s="194"/>
      <c r="AF51" s="194"/>
      <c r="AG51" s="194"/>
      <c r="AH51" s="194"/>
      <c r="AI51" s="194"/>
      <c r="AJ51" s="194"/>
      <c r="AK51" s="194"/>
      <c r="AL51" s="194"/>
      <c r="AM51" s="194"/>
      <c r="AN51" s="194"/>
      <c r="AO51" s="194"/>
      <c r="AP51" s="194"/>
      <c r="AQ51" s="194"/>
      <c r="AR51" s="194"/>
      <c r="AS51" s="194"/>
      <c r="AT51" s="194"/>
      <c r="AU51" s="194"/>
      <c r="AV51" s="194"/>
      <c r="AW51" s="194"/>
      <c r="AX51" s="194"/>
      <c r="AY51" s="194"/>
      <c r="AZ51" s="59"/>
      <c r="BA51" s="59"/>
      <c r="BB51" s="59"/>
      <c r="BC51" s="59"/>
      <c r="BD51" s="59"/>
      <c r="BE51" s="59"/>
      <c r="BF51" s="59"/>
      <c r="BG51" s="59"/>
      <c r="BH51" s="59"/>
      <c r="BI51" s="59"/>
      <c r="BJ51" s="59"/>
      <c r="BK51" s="59"/>
      <c r="BL51" s="59"/>
    </row>
    <row r="52" spans="1:79" ht="15.95" customHeight="1" x14ac:dyDescent="0.2">
      <c r="A52" s="193" t="s">
        <v>25</v>
      </c>
      <c r="B52" s="193"/>
      <c r="C52" s="193"/>
      <c r="D52" s="195" t="s">
        <v>29</v>
      </c>
      <c r="E52" s="196"/>
      <c r="F52" s="196"/>
      <c r="G52" s="196"/>
      <c r="H52" s="196"/>
      <c r="I52" s="196"/>
      <c r="J52" s="196"/>
      <c r="K52" s="196"/>
      <c r="L52" s="196"/>
      <c r="M52" s="196"/>
      <c r="N52" s="196"/>
      <c r="O52" s="196"/>
      <c r="P52" s="196"/>
      <c r="Q52" s="196"/>
      <c r="R52" s="196"/>
      <c r="S52" s="196"/>
      <c r="T52" s="196"/>
      <c r="U52" s="196"/>
      <c r="V52" s="196"/>
      <c r="W52" s="196"/>
      <c r="X52" s="196"/>
      <c r="Y52" s="196"/>
      <c r="Z52" s="196"/>
      <c r="AA52" s="197"/>
      <c r="AB52" s="193" t="s">
        <v>26</v>
      </c>
      <c r="AC52" s="193"/>
      <c r="AD52" s="193"/>
      <c r="AE52" s="193"/>
      <c r="AF52" s="193"/>
      <c r="AG52" s="193"/>
      <c r="AH52" s="193"/>
      <c r="AI52" s="193"/>
      <c r="AJ52" s="193" t="s">
        <v>27</v>
      </c>
      <c r="AK52" s="193"/>
      <c r="AL52" s="193"/>
      <c r="AM52" s="193"/>
      <c r="AN52" s="193"/>
      <c r="AO52" s="193"/>
      <c r="AP52" s="193"/>
      <c r="AQ52" s="193"/>
      <c r="AR52" s="193" t="s">
        <v>24</v>
      </c>
      <c r="AS52" s="193"/>
      <c r="AT52" s="193"/>
      <c r="AU52" s="193"/>
      <c r="AV52" s="193"/>
      <c r="AW52" s="193"/>
      <c r="AX52" s="193"/>
      <c r="AY52" s="193"/>
    </row>
    <row r="53" spans="1:79" ht="29.1" customHeight="1" x14ac:dyDescent="0.2">
      <c r="A53" s="193"/>
      <c r="B53" s="193"/>
      <c r="C53" s="193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200"/>
      <c r="AB53" s="193"/>
      <c r="AC53" s="193"/>
      <c r="AD53" s="193"/>
      <c r="AE53" s="193"/>
      <c r="AF53" s="193"/>
      <c r="AG53" s="193"/>
      <c r="AH53" s="193"/>
      <c r="AI53" s="193"/>
      <c r="AJ53" s="193"/>
      <c r="AK53" s="193"/>
      <c r="AL53" s="193"/>
      <c r="AM53" s="193"/>
      <c r="AN53" s="193"/>
      <c r="AO53" s="193"/>
      <c r="AP53" s="193"/>
      <c r="AQ53" s="193"/>
      <c r="AR53" s="193"/>
      <c r="AS53" s="193"/>
      <c r="AT53" s="193"/>
      <c r="AU53" s="193"/>
      <c r="AV53" s="193"/>
      <c r="AW53" s="193"/>
      <c r="AX53" s="193"/>
      <c r="AY53" s="193"/>
    </row>
    <row r="54" spans="1:79" ht="15.75" customHeight="1" x14ac:dyDescent="0.2">
      <c r="A54" s="193">
        <v>1</v>
      </c>
      <c r="B54" s="193"/>
      <c r="C54" s="193"/>
      <c r="D54" s="201">
        <v>2</v>
      </c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3"/>
      <c r="AB54" s="193">
        <v>3</v>
      </c>
      <c r="AC54" s="193"/>
      <c r="AD54" s="193"/>
      <c r="AE54" s="193"/>
      <c r="AF54" s="193"/>
      <c r="AG54" s="193"/>
      <c r="AH54" s="193"/>
      <c r="AI54" s="193"/>
      <c r="AJ54" s="193">
        <v>4</v>
      </c>
      <c r="AK54" s="193"/>
      <c r="AL54" s="193"/>
      <c r="AM54" s="193"/>
      <c r="AN54" s="193"/>
      <c r="AO54" s="193"/>
      <c r="AP54" s="193"/>
      <c r="AQ54" s="193"/>
      <c r="AR54" s="193">
        <v>5</v>
      </c>
      <c r="AS54" s="193"/>
      <c r="AT54" s="193"/>
      <c r="AU54" s="193"/>
      <c r="AV54" s="193"/>
      <c r="AW54" s="193"/>
      <c r="AX54" s="193"/>
      <c r="AY54" s="193"/>
    </row>
    <row r="55" spans="1:79" ht="31.5" customHeight="1" x14ac:dyDescent="0.2">
      <c r="A55" s="141">
        <v>1</v>
      </c>
      <c r="B55" s="141"/>
      <c r="C55" s="141"/>
      <c r="D55" s="185" t="s">
        <v>301</v>
      </c>
      <c r="E55" s="186"/>
      <c r="F55" s="186"/>
      <c r="G55" s="186"/>
      <c r="H55" s="186"/>
      <c r="I55" s="186"/>
      <c r="J55" s="186"/>
      <c r="K55" s="186"/>
      <c r="L55" s="186"/>
      <c r="M55" s="186"/>
      <c r="N55" s="186"/>
      <c r="O55" s="186"/>
      <c r="P55" s="186"/>
      <c r="Q55" s="186"/>
      <c r="R55" s="186"/>
      <c r="S55" s="186"/>
      <c r="T55" s="186"/>
      <c r="U55" s="186"/>
      <c r="V55" s="186"/>
      <c r="W55" s="186"/>
      <c r="X55" s="186"/>
      <c r="Y55" s="186"/>
      <c r="Z55" s="186"/>
      <c r="AA55" s="187"/>
      <c r="AB55" s="160">
        <v>865000</v>
      </c>
      <c r="AC55" s="160"/>
      <c r="AD55" s="160"/>
      <c r="AE55" s="160"/>
      <c r="AF55" s="160"/>
      <c r="AG55" s="160"/>
      <c r="AH55" s="160"/>
      <c r="AI55" s="160"/>
      <c r="AJ55" s="160">
        <v>0</v>
      </c>
      <c r="AK55" s="160"/>
      <c r="AL55" s="160"/>
      <c r="AM55" s="160"/>
      <c r="AN55" s="160"/>
      <c r="AO55" s="160"/>
      <c r="AP55" s="160"/>
      <c r="AQ55" s="160"/>
      <c r="AR55" s="160">
        <f>AB55+AJ55</f>
        <v>865000</v>
      </c>
      <c r="AS55" s="160"/>
      <c r="AT55" s="160"/>
      <c r="AU55" s="160"/>
      <c r="AV55" s="160"/>
      <c r="AW55" s="160"/>
      <c r="AX55" s="160"/>
      <c r="AY55" s="160"/>
      <c r="CA55" s="36" t="s">
        <v>14</v>
      </c>
    </row>
    <row r="56" spans="1:79" s="61" customFormat="1" ht="18.75" customHeight="1" x14ac:dyDescent="0.2">
      <c r="A56" s="204"/>
      <c r="B56" s="204"/>
      <c r="C56" s="204"/>
      <c r="D56" s="205" t="s">
        <v>24</v>
      </c>
      <c r="E56" s="206"/>
      <c r="F56" s="206"/>
      <c r="G56" s="206"/>
      <c r="H56" s="206"/>
      <c r="I56" s="206"/>
      <c r="J56" s="206"/>
      <c r="K56" s="206"/>
      <c r="L56" s="206"/>
      <c r="M56" s="206"/>
      <c r="N56" s="206"/>
      <c r="O56" s="206"/>
      <c r="P56" s="206"/>
      <c r="Q56" s="206"/>
      <c r="R56" s="206"/>
      <c r="S56" s="206"/>
      <c r="T56" s="206"/>
      <c r="U56" s="206"/>
      <c r="V56" s="206"/>
      <c r="W56" s="206"/>
      <c r="X56" s="206"/>
      <c r="Y56" s="206"/>
      <c r="Z56" s="206"/>
      <c r="AA56" s="207"/>
      <c r="AB56" s="161">
        <f>SUM(AB55)</f>
        <v>865000</v>
      </c>
      <c r="AC56" s="161"/>
      <c r="AD56" s="161"/>
      <c r="AE56" s="161"/>
      <c r="AF56" s="161"/>
      <c r="AG56" s="161"/>
      <c r="AH56" s="161"/>
      <c r="AI56" s="161"/>
      <c r="AJ56" s="161">
        <f>SUM(AJ55)</f>
        <v>0</v>
      </c>
      <c r="AK56" s="161"/>
      <c r="AL56" s="161"/>
      <c r="AM56" s="161"/>
      <c r="AN56" s="161"/>
      <c r="AO56" s="161"/>
      <c r="AP56" s="161"/>
      <c r="AQ56" s="161"/>
      <c r="AR56" s="161">
        <f>AB56+AJ56</f>
        <v>865000</v>
      </c>
      <c r="AS56" s="161"/>
      <c r="AT56" s="161"/>
      <c r="AU56" s="161"/>
      <c r="AV56" s="161"/>
      <c r="AW56" s="161"/>
      <c r="AX56" s="161"/>
      <c r="AY56" s="161"/>
    </row>
    <row r="58" spans="1:79" ht="15.75" customHeight="1" x14ac:dyDescent="0.2">
      <c r="A58" s="183" t="s">
        <v>38</v>
      </c>
      <c r="B58" s="183"/>
      <c r="C58" s="183"/>
      <c r="D58" s="183"/>
      <c r="E58" s="183"/>
      <c r="F58" s="183"/>
      <c r="G58" s="183"/>
      <c r="H58" s="183"/>
      <c r="I58" s="183"/>
      <c r="J58" s="183"/>
      <c r="K58" s="183"/>
      <c r="L58" s="183"/>
      <c r="M58" s="183"/>
      <c r="N58" s="183"/>
      <c r="O58" s="183"/>
      <c r="P58" s="183"/>
      <c r="Q58" s="183"/>
      <c r="R58" s="183"/>
      <c r="S58" s="183"/>
      <c r="T58" s="183"/>
      <c r="U58" s="183"/>
      <c r="V58" s="183"/>
      <c r="W58" s="183"/>
      <c r="X58" s="183"/>
      <c r="Y58" s="183"/>
      <c r="Z58" s="183"/>
      <c r="AA58" s="183"/>
      <c r="AB58" s="183"/>
      <c r="AC58" s="183"/>
      <c r="AD58" s="183"/>
      <c r="AE58" s="183"/>
      <c r="AF58" s="183"/>
      <c r="AG58" s="183"/>
      <c r="AH58" s="183"/>
      <c r="AI58" s="183"/>
      <c r="AJ58" s="183"/>
      <c r="AK58" s="183"/>
      <c r="AL58" s="183"/>
      <c r="AM58" s="183"/>
      <c r="AN58" s="183"/>
      <c r="AO58" s="183"/>
      <c r="AP58" s="183"/>
      <c r="AQ58" s="183"/>
      <c r="AR58" s="183"/>
      <c r="AS58" s="183"/>
      <c r="AT58" s="183"/>
      <c r="AU58" s="183"/>
      <c r="AV58" s="183"/>
      <c r="AW58" s="183"/>
      <c r="AX58" s="183"/>
      <c r="AY58" s="183"/>
      <c r="AZ58" s="183"/>
      <c r="BA58" s="183"/>
      <c r="BB58" s="183"/>
      <c r="BC58" s="183"/>
      <c r="BD58" s="183"/>
      <c r="BE58" s="183"/>
      <c r="BF58" s="183"/>
      <c r="BG58" s="183"/>
      <c r="BH58" s="183"/>
      <c r="BI58" s="183"/>
      <c r="BJ58" s="183"/>
      <c r="BK58" s="183"/>
      <c r="BL58" s="183"/>
    </row>
    <row r="59" spans="1:79" ht="30" customHeight="1" x14ac:dyDescent="0.2">
      <c r="A59" s="193" t="s">
        <v>25</v>
      </c>
      <c r="B59" s="193"/>
      <c r="C59" s="193"/>
      <c r="D59" s="193"/>
      <c r="E59" s="193"/>
      <c r="F59" s="193"/>
      <c r="G59" s="201" t="s">
        <v>39</v>
      </c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3"/>
      <c r="Z59" s="193" t="s">
        <v>2</v>
      </c>
      <c r="AA59" s="193"/>
      <c r="AB59" s="193"/>
      <c r="AC59" s="193"/>
      <c r="AD59" s="193"/>
      <c r="AE59" s="193" t="s">
        <v>1</v>
      </c>
      <c r="AF59" s="193"/>
      <c r="AG59" s="193"/>
      <c r="AH59" s="193"/>
      <c r="AI59" s="193"/>
      <c r="AJ59" s="193"/>
      <c r="AK59" s="193"/>
      <c r="AL59" s="193"/>
      <c r="AM59" s="193"/>
      <c r="AN59" s="193"/>
      <c r="AO59" s="201" t="s">
        <v>26</v>
      </c>
      <c r="AP59" s="202"/>
      <c r="AQ59" s="202"/>
      <c r="AR59" s="202"/>
      <c r="AS59" s="202"/>
      <c r="AT59" s="202"/>
      <c r="AU59" s="202"/>
      <c r="AV59" s="203"/>
      <c r="AW59" s="201" t="s">
        <v>27</v>
      </c>
      <c r="AX59" s="202"/>
      <c r="AY59" s="202"/>
      <c r="AZ59" s="202"/>
      <c r="BA59" s="202"/>
      <c r="BB59" s="202"/>
      <c r="BC59" s="202"/>
      <c r="BD59" s="203"/>
      <c r="BE59" s="201" t="s">
        <v>24</v>
      </c>
      <c r="BF59" s="202"/>
      <c r="BG59" s="202"/>
      <c r="BH59" s="202"/>
      <c r="BI59" s="202"/>
      <c r="BJ59" s="202"/>
      <c r="BK59" s="202"/>
      <c r="BL59" s="203"/>
    </row>
    <row r="60" spans="1:79" ht="15.75" customHeight="1" x14ac:dyDescent="0.2">
      <c r="A60" s="193">
        <v>1</v>
      </c>
      <c r="B60" s="193"/>
      <c r="C60" s="193"/>
      <c r="D60" s="193"/>
      <c r="E60" s="193"/>
      <c r="F60" s="193"/>
      <c r="G60" s="201">
        <v>2</v>
      </c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3"/>
      <c r="Z60" s="193">
        <v>3</v>
      </c>
      <c r="AA60" s="193"/>
      <c r="AB60" s="193"/>
      <c r="AC60" s="193"/>
      <c r="AD60" s="193"/>
      <c r="AE60" s="193">
        <v>4</v>
      </c>
      <c r="AF60" s="193"/>
      <c r="AG60" s="193"/>
      <c r="AH60" s="193"/>
      <c r="AI60" s="193"/>
      <c r="AJ60" s="193"/>
      <c r="AK60" s="193"/>
      <c r="AL60" s="193"/>
      <c r="AM60" s="193"/>
      <c r="AN60" s="193"/>
      <c r="AO60" s="193">
        <v>5</v>
      </c>
      <c r="AP60" s="193"/>
      <c r="AQ60" s="193"/>
      <c r="AR60" s="193"/>
      <c r="AS60" s="193"/>
      <c r="AT60" s="193"/>
      <c r="AU60" s="193"/>
      <c r="AV60" s="193"/>
      <c r="AW60" s="193">
        <v>6</v>
      </c>
      <c r="AX60" s="193"/>
      <c r="AY60" s="193"/>
      <c r="AZ60" s="193"/>
      <c r="BA60" s="193"/>
      <c r="BB60" s="193"/>
      <c r="BC60" s="193"/>
      <c r="BD60" s="193"/>
      <c r="BE60" s="193">
        <v>7</v>
      </c>
      <c r="BF60" s="193"/>
      <c r="BG60" s="193"/>
      <c r="BH60" s="193"/>
      <c r="BI60" s="193"/>
      <c r="BJ60" s="193"/>
      <c r="BK60" s="193"/>
      <c r="BL60" s="193"/>
    </row>
    <row r="61" spans="1:79" s="61" customFormat="1" ht="12.75" customHeight="1" x14ac:dyDescent="0.2">
      <c r="A61" s="204">
        <v>1</v>
      </c>
      <c r="B61" s="204"/>
      <c r="C61" s="204"/>
      <c r="D61" s="204"/>
      <c r="E61" s="204"/>
      <c r="F61" s="204"/>
      <c r="G61" s="209" t="s">
        <v>60</v>
      </c>
      <c r="H61" s="210"/>
      <c r="I61" s="210"/>
      <c r="J61" s="210"/>
      <c r="K61" s="210"/>
      <c r="L61" s="210"/>
      <c r="M61" s="210"/>
      <c r="N61" s="210"/>
      <c r="O61" s="210"/>
      <c r="P61" s="210"/>
      <c r="Q61" s="210"/>
      <c r="R61" s="210"/>
      <c r="S61" s="210"/>
      <c r="T61" s="210"/>
      <c r="U61" s="210"/>
      <c r="V61" s="210"/>
      <c r="W61" s="210"/>
      <c r="X61" s="210"/>
      <c r="Y61" s="211"/>
      <c r="Z61" s="212"/>
      <c r="AA61" s="212"/>
      <c r="AB61" s="212"/>
      <c r="AC61" s="212"/>
      <c r="AD61" s="212"/>
      <c r="AE61" s="212"/>
      <c r="AF61" s="212"/>
      <c r="AG61" s="212"/>
      <c r="AH61" s="212"/>
      <c r="AI61" s="212"/>
      <c r="AJ61" s="212"/>
      <c r="AK61" s="212"/>
      <c r="AL61" s="212"/>
      <c r="AM61" s="212"/>
      <c r="AN61" s="209"/>
      <c r="AO61" s="161"/>
      <c r="AP61" s="161"/>
      <c r="AQ61" s="161"/>
      <c r="AR61" s="161"/>
      <c r="AS61" s="161"/>
      <c r="AT61" s="161"/>
      <c r="AU61" s="161"/>
      <c r="AV61" s="161"/>
      <c r="AW61" s="161"/>
      <c r="AX61" s="161"/>
      <c r="AY61" s="161"/>
      <c r="AZ61" s="161"/>
      <c r="BA61" s="161"/>
      <c r="BB61" s="161"/>
      <c r="BC61" s="161"/>
      <c r="BD61" s="161"/>
      <c r="BE61" s="161"/>
      <c r="BF61" s="161"/>
      <c r="BG61" s="161"/>
      <c r="BH61" s="161"/>
      <c r="BI61" s="161"/>
      <c r="BJ61" s="161"/>
      <c r="BK61" s="161"/>
      <c r="BL61" s="161"/>
      <c r="CA61" s="61" t="s">
        <v>16</v>
      </c>
    </row>
    <row r="62" spans="1:79" ht="12.75" customHeight="1" x14ac:dyDescent="0.2">
      <c r="A62" s="141"/>
      <c r="B62" s="141"/>
      <c r="C62" s="141"/>
      <c r="D62" s="141"/>
      <c r="E62" s="141"/>
      <c r="F62" s="141"/>
      <c r="G62" s="162" t="s">
        <v>66</v>
      </c>
      <c r="H62" s="239"/>
      <c r="I62" s="239"/>
      <c r="J62" s="239"/>
      <c r="K62" s="239"/>
      <c r="L62" s="239"/>
      <c r="M62" s="239"/>
      <c r="N62" s="239"/>
      <c r="O62" s="239"/>
      <c r="P62" s="239"/>
      <c r="Q62" s="239"/>
      <c r="R62" s="239"/>
      <c r="S62" s="239"/>
      <c r="T62" s="239"/>
      <c r="U62" s="239"/>
      <c r="V62" s="239"/>
      <c r="W62" s="239"/>
      <c r="X62" s="239"/>
      <c r="Y62" s="240"/>
      <c r="Z62" s="145" t="s">
        <v>67</v>
      </c>
      <c r="AA62" s="145"/>
      <c r="AB62" s="145"/>
      <c r="AC62" s="145"/>
      <c r="AD62" s="145"/>
      <c r="AE62" s="145" t="s">
        <v>68</v>
      </c>
      <c r="AF62" s="145"/>
      <c r="AG62" s="145"/>
      <c r="AH62" s="145"/>
      <c r="AI62" s="145"/>
      <c r="AJ62" s="145"/>
      <c r="AK62" s="145"/>
      <c r="AL62" s="145"/>
      <c r="AM62" s="145"/>
      <c r="AN62" s="162"/>
      <c r="AO62" s="160">
        <v>865000</v>
      </c>
      <c r="AP62" s="160"/>
      <c r="AQ62" s="160"/>
      <c r="AR62" s="160"/>
      <c r="AS62" s="160"/>
      <c r="AT62" s="160"/>
      <c r="AU62" s="160"/>
      <c r="AV62" s="160"/>
      <c r="AW62" s="160">
        <v>0</v>
      </c>
      <c r="AX62" s="160"/>
      <c r="AY62" s="160"/>
      <c r="AZ62" s="160"/>
      <c r="BA62" s="160"/>
      <c r="BB62" s="160"/>
      <c r="BC62" s="160"/>
      <c r="BD62" s="160"/>
      <c r="BE62" s="160">
        <f t="shared" ref="BE62:BE63" si="0">AO62+AW62</f>
        <v>865000</v>
      </c>
      <c r="BF62" s="160"/>
      <c r="BG62" s="160"/>
      <c r="BH62" s="160"/>
      <c r="BI62" s="160"/>
      <c r="BJ62" s="160"/>
      <c r="BK62" s="160"/>
      <c r="BL62" s="160"/>
    </row>
    <row r="63" spans="1:79" ht="25.5" customHeight="1" x14ac:dyDescent="0.2">
      <c r="A63" s="141"/>
      <c r="B63" s="141"/>
      <c r="C63" s="141"/>
      <c r="D63" s="141"/>
      <c r="E63" s="141"/>
      <c r="F63" s="141"/>
      <c r="G63" s="162" t="s">
        <v>249</v>
      </c>
      <c r="H63" s="221"/>
      <c r="I63" s="221"/>
      <c r="J63" s="221"/>
      <c r="K63" s="221"/>
      <c r="L63" s="221"/>
      <c r="M63" s="221"/>
      <c r="N63" s="221"/>
      <c r="O63" s="221"/>
      <c r="P63" s="221"/>
      <c r="Q63" s="221"/>
      <c r="R63" s="221"/>
      <c r="S63" s="221"/>
      <c r="T63" s="221"/>
      <c r="U63" s="221"/>
      <c r="V63" s="221"/>
      <c r="W63" s="221"/>
      <c r="X63" s="221"/>
      <c r="Y63" s="222"/>
      <c r="Z63" s="145" t="s">
        <v>63</v>
      </c>
      <c r="AA63" s="145"/>
      <c r="AB63" s="145"/>
      <c r="AC63" s="145"/>
      <c r="AD63" s="145"/>
      <c r="AE63" s="145" t="s">
        <v>229</v>
      </c>
      <c r="AF63" s="145"/>
      <c r="AG63" s="145"/>
      <c r="AH63" s="145"/>
      <c r="AI63" s="145"/>
      <c r="AJ63" s="145"/>
      <c r="AK63" s="145"/>
      <c r="AL63" s="145"/>
      <c r="AM63" s="145"/>
      <c r="AN63" s="162"/>
      <c r="AO63" s="160">
        <v>75</v>
      </c>
      <c r="AP63" s="160"/>
      <c r="AQ63" s="160"/>
      <c r="AR63" s="160"/>
      <c r="AS63" s="160"/>
      <c r="AT63" s="160"/>
      <c r="AU63" s="160"/>
      <c r="AV63" s="160"/>
      <c r="AW63" s="160">
        <v>0</v>
      </c>
      <c r="AX63" s="160"/>
      <c r="AY63" s="160"/>
      <c r="AZ63" s="160"/>
      <c r="BA63" s="160"/>
      <c r="BB63" s="160"/>
      <c r="BC63" s="160"/>
      <c r="BD63" s="160"/>
      <c r="BE63" s="160">
        <f t="shared" si="0"/>
        <v>75</v>
      </c>
      <c r="BF63" s="160"/>
      <c r="BG63" s="160"/>
      <c r="BH63" s="160"/>
      <c r="BI63" s="160"/>
      <c r="BJ63" s="160"/>
      <c r="BK63" s="160"/>
      <c r="BL63" s="160"/>
    </row>
    <row r="64" spans="1:79" s="61" customFormat="1" ht="12.75" customHeight="1" x14ac:dyDescent="0.2">
      <c r="A64" s="204">
        <v>2</v>
      </c>
      <c r="B64" s="204"/>
      <c r="C64" s="204"/>
      <c r="D64" s="204"/>
      <c r="E64" s="204"/>
      <c r="F64" s="204"/>
      <c r="G64" s="209" t="s">
        <v>69</v>
      </c>
      <c r="H64" s="223"/>
      <c r="I64" s="223"/>
      <c r="J64" s="223"/>
      <c r="K64" s="223"/>
      <c r="L64" s="223"/>
      <c r="M64" s="223"/>
      <c r="N64" s="223"/>
      <c r="O64" s="223"/>
      <c r="P64" s="223"/>
      <c r="Q64" s="223"/>
      <c r="R64" s="223"/>
      <c r="S64" s="223"/>
      <c r="T64" s="223"/>
      <c r="U64" s="223"/>
      <c r="V64" s="223"/>
      <c r="W64" s="223"/>
      <c r="X64" s="223"/>
      <c r="Y64" s="224"/>
      <c r="Z64" s="212"/>
      <c r="AA64" s="212"/>
      <c r="AB64" s="212"/>
      <c r="AC64" s="212"/>
      <c r="AD64" s="212"/>
      <c r="AE64" s="209"/>
      <c r="AF64" s="223"/>
      <c r="AG64" s="223"/>
      <c r="AH64" s="223"/>
      <c r="AI64" s="223"/>
      <c r="AJ64" s="223"/>
      <c r="AK64" s="223"/>
      <c r="AL64" s="223"/>
      <c r="AM64" s="223"/>
      <c r="AN64" s="224"/>
      <c r="AO64" s="161"/>
      <c r="AP64" s="161"/>
      <c r="AQ64" s="161"/>
      <c r="AR64" s="161"/>
      <c r="AS64" s="161"/>
      <c r="AT64" s="161"/>
      <c r="AU64" s="161"/>
      <c r="AV64" s="161"/>
      <c r="AW64" s="161"/>
      <c r="AX64" s="161"/>
      <c r="AY64" s="161"/>
      <c r="AZ64" s="161"/>
      <c r="BA64" s="161"/>
      <c r="BB64" s="161"/>
      <c r="BC64" s="161"/>
      <c r="BD64" s="161"/>
      <c r="BE64" s="161"/>
      <c r="BF64" s="161"/>
      <c r="BG64" s="161"/>
      <c r="BH64" s="161"/>
      <c r="BI64" s="161"/>
      <c r="BJ64" s="161"/>
      <c r="BK64" s="161"/>
      <c r="BL64" s="161"/>
    </row>
    <row r="65" spans="1:64" ht="25.5" customHeight="1" x14ac:dyDescent="0.2">
      <c r="A65" s="141"/>
      <c r="B65" s="141"/>
      <c r="C65" s="141"/>
      <c r="D65" s="141"/>
      <c r="E65" s="141"/>
      <c r="F65" s="141"/>
      <c r="G65" s="162" t="s">
        <v>308</v>
      </c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2"/>
      <c r="Z65" s="145" t="s">
        <v>63</v>
      </c>
      <c r="AA65" s="145"/>
      <c r="AB65" s="145"/>
      <c r="AC65" s="145"/>
      <c r="AD65" s="145"/>
      <c r="AE65" s="145" t="s">
        <v>229</v>
      </c>
      <c r="AF65" s="145"/>
      <c r="AG65" s="145"/>
      <c r="AH65" s="145"/>
      <c r="AI65" s="145"/>
      <c r="AJ65" s="145"/>
      <c r="AK65" s="145"/>
      <c r="AL65" s="145"/>
      <c r="AM65" s="145"/>
      <c r="AN65" s="162"/>
      <c r="AO65" s="160">
        <v>9816</v>
      </c>
      <c r="AP65" s="160"/>
      <c r="AQ65" s="160"/>
      <c r="AR65" s="160"/>
      <c r="AS65" s="160"/>
      <c r="AT65" s="160"/>
      <c r="AU65" s="160"/>
      <c r="AV65" s="160"/>
      <c r="AW65" s="160">
        <v>0</v>
      </c>
      <c r="AX65" s="160"/>
      <c r="AY65" s="160"/>
      <c r="AZ65" s="160"/>
      <c r="BA65" s="160"/>
      <c r="BB65" s="160"/>
      <c r="BC65" s="160"/>
      <c r="BD65" s="160"/>
      <c r="BE65" s="160">
        <f t="shared" ref="BE65" si="1">AO65+AW65</f>
        <v>9816</v>
      </c>
      <c r="BF65" s="160"/>
      <c r="BG65" s="160"/>
      <c r="BH65" s="160"/>
      <c r="BI65" s="160"/>
      <c r="BJ65" s="160"/>
      <c r="BK65" s="160"/>
      <c r="BL65" s="160"/>
    </row>
    <row r="66" spans="1:64" s="61" customFormat="1" ht="12.75" customHeight="1" x14ac:dyDescent="0.2">
      <c r="A66" s="204">
        <v>3</v>
      </c>
      <c r="B66" s="204"/>
      <c r="C66" s="204"/>
      <c r="D66" s="204"/>
      <c r="E66" s="204"/>
      <c r="F66" s="204"/>
      <c r="G66" s="209" t="s">
        <v>74</v>
      </c>
      <c r="H66" s="223"/>
      <c r="I66" s="223"/>
      <c r="J66" s="223"/>
      <c r="K66" s="223"/>
      <c r="L66" s="223"/>
      <c r="M66" s="223"/>
      <c r="N66" s="223"/>
      <c r="O66" s="223"/>
      <c r="P66" s="223"/>
      <c r="Q66" s="223"/>
      <c r="R66" s="223"/>
      <c r="S66" s="223"/>
      <c r="T66" s="223"/>
      <c r="U66" s="223"/>
      <c r="V66" s="223"/>
      <c r="W66" s="223"/>
      <c r="X66" s="223"/>
      <c r="Y66" s="224"/>
      <c r="Z66" s="212"/>
      <c r="AA66" s="212"/>
      <c r="AB66" s="212"/>
      <c r="AC66" s="212"/>
      <c r="AD66" s="212"/>
      <c r="AE66" s="209"/>
      <c r="AF66" s="223"/>
      <c r="AG66" s="223"/>
      <c r="AH66" s="223"/>
      <c r="AI66" s="223"/>
      <c r="AJ66" s="223"/>
      <c r="AK66" s="223"/>
      <c r="AL66" s="223"/>
      <c r="AM66" s="223"/>
      <c r="AN66" s="224"/>
      <c r="AO66" s="161"/>
      <c r="AP66" s="161"/>
      <c r="AQ66" s="161"/>
      <c r="AR66" s="161"/>
      <c r="AS66" s="161"/>
      <c r="AT66" s="161"/>
      <c r="AU66" s="161"/>
      <c r="AV66" s="161"/>
      <c r="AW66" s="161"/>
      <c r="AX66" s="161"/>
      <c r="AY66" s="161"/>
      <c r="AZ66" s="161"/>
      <c r="BA66" s="161"/>
      <c r="BB66" s="161"/>
      <c r="BC66" s="161"/>
      <c r="BD66" s="161"/>
      <c r="BE66" s="161"/>
      <c r="BF66" s="161"/>
      <c r="BG66" s="161"/>
      <c r="BH66" s="161"/>
      <c r="BI66" s="161"/>
      <c r="BJ66" s="161"/>
      <c r="BK66" s="161"/>
      <c r="BL66" s="161"/>
    </row>
    <row r="67" spans="1:64" ht="25.5" customHeight="1" x14ac:dyDescent="0.2">
      <c r="A67" s="141"/>
      <c r="B67" s="141"/>
      <c r="C67" s="141"/>
      <c r="D67" s="141"/>
      <c r="E67" s="141"/>
      <c r="F67" s="141"/>
      <c r="G67" s="162" t="s">
        <v>309</v>
      </c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2"/>
      <c r="Z67" s="145" t="s">
        <v>67</v>
      </c>
      <c r="AA67" s="145"/>
      <c r="AB67" s="145"/>
      <c r="AC67" s="145"/>
      <c r="AD67" s="145"/>
      <c r="AE67" s="162" t="s">
        <v>76</v>
      </c>
      <c r="AF67" s="221"/>
      <c r="AG67" s="221"/>
      <c r="AH67" s="221"/>
      <c r="AI67" s="221"/>
      <c r="AJ67" s="221"/>
      <c r="AK67" s="221"/>
      <c r="AL67" s="221"/>
      <c r="AM67" s="221"/>
      <c r="AN67" s="222"/>
      <c r="AO67" s="160">
        <f>SUM(AO62/AO65)</f>
        <v>88.121434392828036</v>
      </c>
      <c r="AP67" s="160"/>
      <c r="AQ67" s="160"/>
      <c r="AR67" s="160"/>
      <c r="AS67" s="160"/>
      <c r="AT67" s="160"/>
      <c r="AU67" s="160"/>
      <c r="AV67" s="160"/>
      <c r="AW67" s="160">
        <v>0</v>
      </c>
      <c r="AX67" s="160"/>
      <c r="AY67" s="160"/>
      <c r="AZ67" s="160"/>
      <c r="BA67" s="160"/>
      <c r="BB67" s="160"/>
      <c r="BC67" s="160"/>
      <c r="BD67" s="160"/>
      <c r="BE67" s="160">
        <f t="shared" ref="BE67:BE68" si="2">AO67+AW67</f>
        <v>88.121434392828036</v>
      </c>
      <c r="BF67" s="160"/>
      <c r="BG67" s="160"/>
      <c r="BH67" s="160"/>
      <c r="BI67" s="160"/>
      <c r="BJ67" s="160"/>
      <c r="BK67" s="160"/>
      <c r="BL67" s="160"/>
    </row>
    <row r="68" spans="1:64" ht="12.75" customHeight="1" x14ac:dyDescent="0.2">
      <c r="A68" s="141"/>
      <c r="B68" s="141"/>
      <c r="C68" s="141"/>
      <c r="D68" s="141"/>
      <c r="E68" s="141"/>
      <c r="F68" s="141"/>
      <c r="G68" s="162" t="s">
        <v>250</v>
      </c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2"/>
      <c r="Z68" s="145" t="s">
        <v>67</v>
      </c>
      <c r="AA68" s="145"/>
      <c r="AB68" s="145"/>
      <c r="AC68" s="145"/>
      <c r="AD68" s="145"/>
      <c r="AE68" s="162" t="s">
        <v>76</v>
      </c>
      <c r="AF68" s="221"/>
      <c r="AG68" s="221"/>
      <c r="AH68" s="221"/>
      <c r="AI68" s="221"/>
      <c r="AJ68" s="221"/>
      <c r="AK68" s="221"/>
      <c r="AL68" s="221"/>
      <c r="AM68" s="221"/>
      <c r="AN68" s="222"/>
      <c r="AO68" s="160">
        <f>SUM(AO62/AO63)</f>
        <v>11533.333333333334</v>
      </c>
      <c r="AP68" s="160"/>
      <c r="AQ68" s="160"/>
      <c r="AR68" s="160"/>
      <c r="AS68" s="160"/>
      <c r="AT68" s="160"/>
      <c r="AU68" s="160"/>
      <c r="AV68" s="160"/>
      <c r="AW68" s="160">
        <v>0</v>
      </c>
      <c r="AX68" s="160"/>
      <c r="AY68" s="160"/>
      <c r="AZ68" s="160"/>
      <c r="BA68" s="160"/>
      <c r="BB68" s="160"/>
      <c r="BC68" s="160"/>
      <c r="BD68" s="160"/>
      <c r="BE68" s="160">
        <f t="shared" si="2"/>
        <v>11533.333333333334</v>
      </c>
      <c r="BF68" s="160"/>
      <c r="BG68" s="160"/>
      <c r="BH68" s="160"/>
      <c r="BI68" s="160"/>
      <c r="BJ68" s="160"/>
      <c r="BK68" s="160"/>
      <c r="BL68" s="160"/>
    </row>
    <row r="69" spans="1:64" s="61" customFormat="1" ht="12.75" customHeight="1" x14ac:dyDescent="0.2">
      <c r="A69" s="204">
        <v>4</v>
      </c>
      <c r="B69" s="204"/>
      <c r="C69" s="204"/>
      <c r="D69" s="204"/>
      <c r="E69" s="204"/>
      <c r="F69" s="204"/>
      <c r="G69" s="209" t="s">
        <v>79</v>
      </c>
      <c r="H69" s="223"/>
      <c r="I69" s="223"/>
      <c r="J69" s="223"/>
      <c r="K69" s="223"/>
      <c r="L69" s="223"/>
      <c r="M69" s="223"/>
      <c r="N69" s="223"/>
      <c r="O69" s="223"/>
      <c r="P69" s="223"/>
      <c r="Q69" s="223"/>
      <c r="R69" s="223"/>
      <c r="S69" s="223"/>
      <c r="T69" s="223"/>
      <c r="U69" s="223"/>
      <c r="V69" s="223"/>
      <c r="W69" s="223"/>
      <c r="X69" s="223"/>
      <c r="Y69" s="224"/>
      <c r="Z69" s="212"/>
      <c r="AA69" s="212"/>
      <c r="AB69" s="212"/>
      <c r="AC69" s="212"/>
      <c r="AD69" s="212"/>
      <c r="AE69" s="209"/>
      <c r="AF69" s="223"/>
      <c r="AG69" s="223"/>
      <c r="AH69" s="223"/>
      <c r="AI69" s="223"/>
      <c r="AJ69" s="223"/>
      <c r="AK69" s="223"/>
      <c r="AL69" s="223"/>
      <c r="AM69" s="223"/>
      <c r="AN69" s="224"/>
      <c r="AO69" s="161"/>
      <c r="AP69" s="161"/>
      <c r="AQ69" s="161"/>
      <c r="AR69" s="161"/>
      <c r="AS69" s="161"/>
      <c r="AT69" s="161"/>
      <c r="AU69" s="161"/>
      <c r="AV69" s="161"/>
      <c r="AW69" s="161"/>
      <c r="AX69" s="161"/>
      <c r="AY69" s="161"/>
      <c r="AZ69" s="161"/>
      <c r="BA69" s="161"/>
      <c r="BB69" s="161"/>
      <c r="BC69" s="161"/>
      <c r="BD69" s="161"/>
      <c r="BE69" s="161"/>
      <c r="BF69" s="161"/>
      <c r="BG69" s="161"/>
      <c r="BH69" s="161"/>
      <c r="BI69" s="161"/>
      <c r="BJ69" s="161"/>
      <c r="BK69" s="161"/>
      <c r="BL69" s="161"/>
    </row>
    <row r="70" spans="1:64" ht="38.25" customHeight="1" x14ac:dyDescent="0.2">
      <c r="A70" s="141"/>
      <c r="B70" s="141"/>
      <c r="C70" s="141"/>
      <c r="D70" s="141"/>
      <c r="E70" s="141"/>
      <c r="F70" s="141"/>
      <c r="G70" s="162" t="s">
        <v>310</v>
      </c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2"/>
      <c r="Z70" s="145" t="s">
        <v>81</v>
      </c>
      <c r="AA70" s="145"/>
      <c r="AB70" s="145"/>
      <c r="AC70" s="145"/>
      <c r="AD70" s="145"/>
      <c r="AE70" s="162" t="s">
        <v>76</v>
      </c>
      <c r="AF70" s="221"/>
      <c r="AG70" s="221"/>
      <c r="AH70" s="221"/>
      <c r="AI70" s="221"/>
      <c r="AJ70" s="221"/>
      <c r="AK70" s="221"/>
      <c r="AL70" s="221"/>
      <c r="AM70" s="221"/>
      <c r="AN70" s="222"/>
      <c r="AO70" s="160">
        <v>119</v>
      </c>
      <c r="AP70" s="160"/>
      <c r="AQ70" s="160"/>
      <c r="AR70" s="160"/>
      <c r="AS70" s="160"/>
      <c r="AT70" s="160"/>
      <c r="AU70" s="160"/>
      <c r="AV70" s="160"/>
      <c r="AW70" s="160">
        <v>0</v>
      </c>
      <c r="AX70" s="160"/>
      <c r="AY70" s="160"/>
      <c r="AZ70" s="160"/>
      <c r="BA70" s="160"/>
      <c r="BB70" s="160"/>
      <c r="BC70" s="160"/>
      <c r="BD70" s="160"/>
      <c r="BE70" s="160">
        <f t="shared" ref="BE70" si="3">AO70+AW70</f>
        <v>119</v>
      </c>
      <c r="BF70" s="160"/>
      <c r="BG70" s="160"/>
      <c r="BH70" s="160"/>
      <c r="BI70" s="160"/>
      <c r="BJ70" s="160"/>
      <c r="BK70" s="160"/>
      <c r="BL70" s="160"/>
    </row>
    <row r="71" spans="1:64" x14ac:dyDescent="0.2">
      <c r="AO71" s="71"/>
      <c r="AP71" s="71"/>
      <c r="AQ71" s="71"/>
      <c r="AR71" s="71"/>
      <c r="AS71" s="71"/>
      <c r="AT71" s="71"/>
      <c r="AU71" s="71"/>
      <c r="AV71" s="71"/>
      <c r="AW71" s="71"/>
      <c r="AX71" s="71"/>
      <c r="AY71" s="71"/>
      <c r="AZ71" s="71"/>
      <c r="BA71" s="71"/>
      <c r="BB71" s="71"/>
      <c r="BC71" s="71"/>
      <c r="BD71" s="71"/>
      <c r="BE71" s="71"/>
      <c r="BF71" s="71"/>
      <c r="BG71" s="71"/>
      <c r="BH71" s="71"/>
      <c r="BI71" s="71"/>
      <c r="BJ71" s="71"/>
      <c r="BK71" s="71"/>
      <c r="BL71" s="71"/>
    </row>
    <row r="73" spans="1:64" ht="16.5" customHeight="1" x14ac:dyDescent="0.2">
      <c r="A73" s="225" t="s">
        <v>86</v>
      </c>
      <c r="B73" s="226"/>
      <c r="C73" s="226"/>
      <c r="D73" s="226"/>
      <c r="E73" s="226"/>
      <c r="F73" s="226"/>
      <c r="G73" s="226"/>
      <c r="H73" s="226"/>
      <c r="I73" s="226"/>
      <c r="J73" s="226"/>
      <c r="K73" s="226"/>
      <c r="L73" s="226"/>
      <c r="M73" s="226"/>
      <c r="N73" s="226"/>
      <c r="O73" s="226"/>
      <c r="P73" s="226"/>
      <c r="Q73" s="226"/>
      <c r="R73" s="226"/>
      <c r="S73" s="226"/>
      <c r="T73" s="226"/>
      <c r="U73" s="226"/>
      <c r="V73" s="226"/>
      <c r="W73" s="227"/>
      <c r="X73" s="227"/>
      <c r="Y73" s="227"/>
      <c r="Z73" s="227"/>
      <c r="AA73" s="227"/>
      <c r="AB73" s="227"/>
      <c r="AC73" s="227"/>
      <c r="AD73" s="227"/>
      <c r="AE73" s="227"/>
      <c r="AF73" s="227"/>
      <c r="AG73" s="227"/>
      <c r="AH73" s="227"/>
      <c r="AI73" s="227"/>
      <c r="AJ73" s="227"/>
      <c r="AK73" s="227"/>
      <c r="AL73" s="227"/>
      <c r="AM73" s="227"/>
      <c r="AN73" s="64"/>
      <c r="AO73" s="164" t="s">
        <v>299</v>
      </c>
      <c r="AP73" s="165"/>
      <c r="AQ73" s="165"/>
      <c r="AR73" s="165"/>
      <c r="AS73" s="165"/>
      <c r="AT73" s="165"/>
      <c r="AU73" s="165"/>
      <c r="AV73" s="165"/>
      <c r="AW73" s="165"/>
      <c r="AX73" s="165"/>
      <c r="AY73" s="165"/>
      <c r="AZ73" s="165"/>
      <c r="BA73" s="165"/>
      <c r="BB73" s="165"/>
      <c r="BC73" s="165"/>
      <c r="BD73" s="165"/>
      <c r="BE73" s="165"/>
      <c r="BF73" s="165"/>
      <c r="BG73" s="165"/>
    </row>
    <row r="74" spans="1:64" x14ac:dyDescent="0.2">
      <c r="W74" s="228" t="s">
        <v>5</v>
      </c>
      <c r="X74" s="228"/>
      <c r="Y74" s="228"/>
      <c r="Z74" s="228"/>
      <c r="AA74" s="228"/>
      <c r="AB74" s="228"/>
      <c r="AC74" s="228"/>
      <c r="AD74" s="228"/>
      <c r="AE74" s="228"/>
      <c r="AF74" s="228"/>
      <c r="AG74" s="228"/>
      <c r="AH74" s="228"/>
      <c r="AI74" s="228"/>
      <c r="AJ74" s="228"/>
      <c r="AK74" s="228"/>
      <c r="AL74" s="228"/>
      <c r="AM74" s="228"/>
      <c r="AO74" s="228" t="s">
        <v>46</v>
      </c>
      <c r="AP74" s="228"/>
      <c r="AQ74" s="228"/>
      <c r="AR74" s="228"/>
      <c r="AS74" s="228"/>
      <c r="AT74" s="228"/>
      <c r="AU74" s="228"/>
      <c r="AV74" s="228"/>
      <c r="AW74" s="228"/>
      <c r="AX74" s="228"/>
      <c r="AY74" s="228"/>
      <c r="AZ74" s="228"/>
      <c r="BA74" s="228"/>
      <c r="BB74" s="228"/>
      <c r="BC74" s="228"/>
      <c r="BD74" s="228"/>
      <c r="BE74" s="228"/>
      <c r="BF74" s="228"/>
      <c r="BG74" s="228"/>
    </row>
    <row r="75" spans="1:64" ht="15.75" customHeight="1" x14ac:dyDescent="0.2">
      <c r="A75" s="229" t="s">
        <v>3</v>
      </c>
      <c r="B75" s="229"/>
      <c r="C75" s="229"/>
      <c r="D75" s="229"/>
      <c r="E75" s="229"/>
      <c r="F75" s="229"/>
    </row>
    <row r="76" spans="1:64" ht="13.15" customHeight="1" x14ac:dyDescent="0.2">
      <c r="A76" s="172" t="s">
        <v>85</v>
      </c>
      <c r="B76" s="165"/>
      <c r="C76" s="165"/>
      <c r="D76" s="165"/>
      <c r="E76" s="165"/>
      <c r="F76" s="165"/>
      <c r="G76" s="165"/>
      <c r="H76" s="165"/>
      <c r="I76" s="165"/>
      <c r="J76" s="165"/>
      <c r="K76" s="165"/>
      <c r="L76" s="165"/>
      <c r="M76" s="165"/>
      <c r="N76" s="165"/>
      <c r="O76" s="165"/>
      <c r="P76" s="165"/>
      <c r="Q76" s="165"/>
      <c r="R76" s="165"/>
      <c r="S76" s="165"/>
      <c r="T76" s="165"/>
      <c r="U76" s="165"/>
      <c r="V76" s="165"/>
      <c r="W76" s="165"/>
      <c r="X76" s="165"/>
      <c r="Y76" s="165"/>
      <c r="Z76" s="165"/>
      <c r="AA76" s="165"/>
      <c r="AB76" s="165"/>
      <c r="AC76" s="165"/>
      <c r="AD76" s="165"/>
      <c r="AE76" s="165"/>
      <c r="AF76" s="165"/>
      <c r="AG76" s="165"/>
      <c r="AH76" s="165"/>
      <c r="AI76" s="165"/>
      <c r="AJ76" s="165"/>
      <c r="AK76" s="165"/>
      <c r="AL76" s="165"/>
      <c r="AM76" s="165"/>
      <c r="AN76" s="165"/>
      <c r="AO76" s="165"/>
      <c r="AP76" s="165"/>
      <c r="AQ76" s="165"/>
      <c r="AR76" s="165"/>
      <c r="AS76" s="165"/>
    </row>
    <row r="77" spans="1:64" x14ac:dyDescent="0.2">
      <c r="A77" s="232" t="s">
        <v>42</v>
      </c>
      <c r="B77" s="232"/>
      <c r="C77" s="232"/>
      <c r="D77" s="232"/>
      <c r="E77" s="232"/>
      <c r="F77" s="232"/>
      <c r="G77" s="232"/>
      <c r="H77" s="232"/>
      <c r="I77" s="232"/>
      <c r="J77" s="232"/>
      <c r="K77" s="232"/>
      <c r="L77" s="232"/>
      <c r="M77" s="232"/>
      <c r="N77" s="232"/>
      <c r="O77" s="232"/>
      <c r="P77" s="232"/>
      <c r="Q77" s="232"/>
      <c r="R77" s="232"/>
      <c r="S77" s="232"/>
      <c r="T77" s="232"/>
      <c r="U77" s="232"/>
      <c r="V77" s="232"/>
      <c r="W77" s="232"/>
      <c r="X77" s="232"/>
      <c r="Y77" s="232"/>
      <c r="Z77" s="232"/>
      <c r="AA77" s="232"/>
      <c r="AB77" s="232"/>
      <c r="AC77" s="232"/>
      <c r="AD77" s="232"/>
      <c r="AE77" s="232"/>
      <c r="AF77" s="232"/>
      <c r="AG77" s="232"/>
      <c r="AH77" s="232"/>
      <c r="AI77" s="232"/>
      <c r="AJ77" s="232"/>
      <c r="AK77" s="232"/>
      <c r="AL77" s="232"/>
      <c r="AM77" s="232"/>
      <c r="AN77" s="232"/>
      <c r="AO77" s="232"/>
      <c r="AP77" s="232"/>
      <c r="AQ77" s="232"/>
      <c r="AR77" s="232"/>
      <c r="AS77" s="232"/>
    </row>
    <row r="78" spans="1:64" ht="10.5" customHeight="1" x14ac:dyDescent="0.2">
      <c r="A78" s="38"/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</row>
    <row r="79" spans="1:64" ht="15.75" customHeight="1" x14ac:dyDescent="0.2">
      <c r="A79" s="225" t="s">
        <v>87</v>
      </c>
      <c r="B79" s="226"/>
      <c r="C79" s="226"/>
      <c r="D79" s="226"/>
      <c r="E79" s="226"/>
      <c r="F79" s="226"/>
      <c r="G79" s="226"/>
      <c r="H79" s="226"/>
      <c r="I79" s="226"/>
      <c r="J79" s="226"/>
      <c r="K79" s="226"/>
      <c r="L79" s="226"/>
      <c r="M79" s="226"/>
      <c r="N79" s="226"/>
      <c r="O79" s="226"/>
      <c r="P79" s="226"/>
      <c r="Q79" s="226"/>
      <c r="R79" s="226"/>
      <c r="S79" s="226"/>
      <c r="T79" s="226"/>
      <c r="U79" s="226"/>
      <c r="V79" s="226"/>
      <c r="W79" s="65"/>
      <c r="X79" s="65"/>
      <c r="Y79" s="65"/>
      <c r="Z79" s="65"/>
      <c r="AA79" s="65"/>
      <c r="AB79" s="65"/>
      <c r="AC79" s="65"/>
      <c r="AD79" s="65"/>
      <c r="AE79" s="65"/>
      <c r="AF79" s="65"/>
      <c r="AG79" s="65"/>
      <c r="AH79" s="65"/>
      <c r="AI79" s="65"/>
      <c r="AJ79" s="65"/>
      <c r="AK79" s="65"/>
      <c r="AL79" s="65"/>
      <c r="AM79" s="65"/>
      <c r="AN79" s="64"/>
      <c r="AO79" s="66"/>
      <c r="AP79" s="67"/>
      <c r="AQ79" s="67"/>
      <c r="AR79" s="67"/>
      <c r="AS79" s="67"/>
      <c r="AT79" s="67"/>
      <c r="AU79" s="67"/>
      <c r="AV79" s="67"/>
      <c r="AW79" s="67"/>
      <c r="AX79" s="67"/>
      <c r="AY79" s="67"/>
      <c r="AZ79" s="67"/>
      <c r="BA79" s="67"/>
      <c r="BB79" s="67"/>
      <c r="BC79" s="67"/>
      <c r="BD79" s="67"/>
      <c r="BE79" s="67"/>
      <c r="BF79" s="67"/>
      <c r="BG79" s="67"/>
    </row>
    <row r="80" spans="1:64" ht="15.75" customHeight="1" x14ac:dyDescent="0.2">
      <c r="A80" s="225" t="s">
        <v>291</v>
      </c>
      <c r="B80" s="225"/>
      <c r="C80" s="225"/>
      <c r="D80" s="225"/>
      <c r="E80" s="225"/>
      <c r="F80" s="225"/>
      <c r="G80" s="225"/>
      <c r="H80" s="225"/>
      <c r="I80" s="225"/>
      <c r="J80" s="225"/>
      <c r="K80" s="225"/>
      <c r="L80" s="225"/>
      <c r="M80" s="225"/>
      <c r="N80" s="225"/>
      <c r="O80" s="225"/>
      <c r="P80" s="225"/>
      <c r="Q80" s="225"/>
      <c r="R80" s="225"/>
      <c r="S80" s="225"/>
      <c r="T80" s="225"/>
      <c r="U80" s="225"/>
      <c r="V80" s="225"/>
      <c r="W80" s="227"/>
      <c r="X80" s="227"/>
      <c r="Y80" s="227"/>
      <c r="Z80" s="227"/>
      <c r="AA80" s="227"/>
      <c r="AB80" s="227"/>
      <c r="AC80" s="227"/>
      <c r="AD80" s="227"/>
      <c r="AE80" s="227"/>
      <c r="AF80" s="227"/>
      <c r="AG80" s="227"/>
      <c r="AH80" s="227"/>
      <c r="AI80" s="227"/>
      <c r="AJ80" s="227"/>
      <c r="AK80" s="227"/>
      <c r="AL80" s="227"/>
      <c r="AM80" s="227"/>
      <c r="AN80" s="64"/>
      <c r="AO80" s="164" t="s">
        <v>300</v>
      </c>
      <c r="AP80" s="165"/>
      <c r="AQ80" s="165"/>
      <c r="AR80" s="165"/>
      <c r="AS80" s="165"/>
      <c r="AT80" s="165"/>
      <c r="AU80" s="165"/>
      <c r="AV80" s="165"/>
      <c r="AW80" s="165"/>
      <c r="AX80" s="165"/>
      <c r="AY80" s="165"/>
      <c r="AZ80" s="165"/>
      <c r="BA80" s="165"/>
      <c r="BB80" s="165"/>
      <c r="BC80" s="165"/>
      <c r="BD80" s="165"/>
      <c r="BE80" s="165"/>
      <c r="BF80" s="165"/>
      <c r="BG80" s="165"/>
    </row>
    <row r="81" spans="1:59" x14ac:dyDescent="0.2">
      <c r="W81" s="228" t="s">
        <v>5</v>
      </c>
      <c r="X81" s="228"/>
      <c r="Y81" s="228"/>
      <c r="Z81" s="228"/>
      <c r="AA81" s="228"/>
      <c r="AB81" s="228"/>
      <c r="AC81" s="228"/>
      <c r="AD81" s="228"/>
      <c r="AE81" s="228"/>
      <c r="AF81" s="228"/>
      <c r="AG81" s="228"/>
      <c r="AH81" s="228"/>
      <c r="AI81" s="228"/>
      <c r="AJ81" s="228"/>
      <c r="AK81" s="228"/>
      <c r="AL81" s="228"/>
      <c r="AM81" s="228"/>
      <c r="AO81" s="228" t="s">
        <v>46</v>
      </c>
      <c r="AP81" s="228"/>
      <c r="AQ81" s="228"/>
      <c r="AR81" s="228"/>
      <c r="AS81" s="228"/>
      <c r="AT81" s="228"/>
      <c r="AU81" s="228"/>
      <c r="AV81" s="228"/>
      <c r="AW81" s="228"/>
      <c r="AX81" s="228"/>
      <c r="AY81" s="228"/>
      <c r="AZ81" s="228"/>
      <c r="BA81" s="228"/>
      <c r="BB81" s="228"/>
      <c r="BC81" s="228"/>
      <c r="BD81" s="228"/>
      <c r="BE81" s="228"/>
      <c r="BF81" s="228"/>
      <c r="BG81" s="228"/>
    </row>
    <row r="82" spans="1:59" x14ac:dyDescent="0.2">
      <c r="A82" s="231"/>
      <c r="B82" s="231"/>
      <c r="C82" s="231"/>
      <c r="D82" s="231"/>
      <c r="E82" s="231"/>
      <c r="F82" s="231"/>
      <c r="G82" s="231"/>
      <c r="H82" s="231"/>
      <c r="AO82" s="84"/>
      <c r="AP82" s="84"/>
      <c r="AQ82" s="84"/>
      <c r="AR82" s="84"/>
      <c r="AS82" s="84"/>
      <c r="AT82" s="84"/>
      <c r="AU82" s="84"/>
      <c r="AV82" s="84"/>
      <c r="AW82" s="84"/>
      <c r="AX82" s="84"/>
      <c r="AY82" s="84"/>
      <c r="AZ82" s="84"/>
      <c r="BA82" s="84"/>
      <c r="BB82" s="84"/>
      <c r="BC82" s="84"/>
      <c r="BD82" s="84"/>
      <c r="BE82" s="84"/>
      <c r="BF82" s="84"/>
      <c r="BG82" s="84"/>
    </row>
    <row r="83" spans="1:59" x14ac:dyDescent="0.2">
      <c r="A83" s="228" t="s">
        <v>40</v>
      </c>
      <c r="B83" s="228"/>
      <c r="C83" s="228"/>
      <c r="D83" s="228"/>
      <c r="E83" s="228"/>
      <c r="F83" s="228"/>
      <c r="G83" s="228"/>
      <c r="H83" s="228"/>
      <c r="I83" s="84"/>
      <c r="J83" s="84"/>
      <c r="K83" s="84"/>
      <c r="L83" s="84"/>
      <c r="M83" s="84"/>
      <c r="N83" s="84"/>
      <c r="O83" s="84"/>
      <c r="P83" s="84"/>
      <c r="Q83" s="84"/>
    </row>
    <row r="84" spans="1:59" x14ac:dyDescent="0.2">
      <c r="A84" s="68" t="s">
        <v>41</v>
      </c>
    </row>
  </sheetData>
  <mergeCells count="203">
    <mergeCell ref="W81:AM81"/>
    <mergeCell ref="AO81:BG81"/>
    <mergeCell ref="A82:H82"/>
    <mergeCell ref="A83:H83"/>
    <mergeCell ref="W74:AM74"/>
    <mergeCell ref="AO74:BG74"/>
    <mergeCell ref="A75:F75"/>
    <mergeCell ref="A76:AS76"/>
    <mergeCell ref="A77:AS77"/>
    <mergeCell ref="A79:V79"/>
    <mergeCell ref="A80:V80"/>
    <mergeCell ref="W80:AM80"/>
    <mergeCell ref="AO80:BG80"/>
    <mergeCell ref="A70:F70"/>
    <mergeCell ref="G70:Y70"/>
    <mergeCell ref="Z70:AD70"/>
    <mergeCell ref="AE70:AN70"/>
    <mergeCell ref="AO70:AV70"/>
    <mergeCell ref="AW70:BD70"/>
    <mergeCell ref="BE70:BL70"/>
    <mergeCell ref="A73:V73"/>
    <mergeCell ref="W73:AM73"/>
    <mergeCell ref="AO73:BG73"/>
    <mergeCell ref="A68:F68"/>
    <mergeCell ref="G68:Y68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6:F66"/>
    <mergeCell ref="G66:Y66"/>
    <mergeCell ref="Z66:AD66"/>
    <mergeCell ref="AE66:AN66"/>
    <mergeCell ref="AO66:AV66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4:F64"/>
    <mergeCell ref="G64:Y64"/>
    <mergeCell ref="Z64:AD64"/>
    <mergeCell ref="AE64:AN64"/>
    <mergeCell ref="AO64:AV64"/>
    <mergeCell ref="AW64:BD64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2:F62"/>
    <mergeCell ref="G62:Y62"/>
    <mergeCell ref="Z62:AD62"/>
    <mergeCell ref="AE62:AN62"/>
    <mergeCell ref="AO62:AV62"/>
    <mergeCell ref="AW62:BD62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0:F60"/>
    <mergeCell ref="G60:Y60"/>
    <mergeCell ref="Z60:AD60"/>
    <mergeCell ref="AE60:AN60"/>
    <mergeCell ref="AO60:AV60"/>
    <mergeCell ref="AW60:BD60"/>
    <mergeCell ref="BE60:BL60"/>
    <mergeCell ref="A61:F61"/>
    <mergeCell ref="G61:Y61"/>
    <mergeCell ref="Z61:AD61"/>
    <mergeCell ref="AE61:AN61"/>
    <mergeCell ref="AO61:AV61"/>
    <mergeCell ref="AW61:BD61"/>
    <mergeCell ref="BE61:BL61"/>
    <mergeCell ref="A56:C56"/>
    <mergeCell ref="D56:AA56"/>
    <mergeCell ref="AB56:AI56"/>
    <mergeCell ref="AJ56:AQ56"/>
    <mergeCell ref="AR56:AY56"/>
    <mergeCell ref="A58:BL58"/>
    <mergeCell ref="A59:F59"/>
    <mergeCell ref="G59:Y59"/>
    <mergeCell ref="Z59:AD59"/>
    <mergeCell ref="AE59:AN59"/>
    <mergeCell ref="AO59:AV59"/>
    <mergeCell ref="AW59:BD59"/>
    <mergeCell ref="BE59:BL59"/>
    <mergeCell ref="A54:C54"/>
    <mergeCell ref="D54:AA54"/>
    <mergeCell ref="AB54:AI54"/>
    <mergeCell ref="AJ54:AQ54"/>
    <mergeCell ref="AR54:AY54"/>
    <mergeCell ref="A55:C55"/>
    <mergeCell ref="D55:AA55"/>
    <mergeCell ref="AB55:AI55"/>
    <mergeCell ref="AJ55:AQ55"/>
    <mergeCell ref="AR55:AY55"/>
    <mergeCell ref="A48:C48"/>
    <mergeCell ref="D48:AB48"/>
    <mergeCell ref="AC48:AJ48"/>
    <mergeCell ref="AK48:AR48"/>
    <mergeCell ref="AS48:AZ48"/>
    <mergeCell ref="A50:BL50"/>
    <mergeCell ref="A51:AY51"/>
    <mergeCell ref="A52:C53"/>
    <mergeCell ref="D52:AA53"/>
    <mergeCell ref="AB52:AI53"/>
    <mergeCell ref="AJ52:AQ53"/>
    <mergeCell ref="AR52:AY53"/>
    <mergeCell ref="A46:C46"/>
    <mergeCell ref="D46:AB46"/>
    <mergeCell ref="AC46:AJ46"/>
    <mergeCell ref="AK46:AR46"/>
    <mergeCell ref="AS46:AZ46"/>
    <mergeCell ref="A47:C47"/>
    <mergeCell ref="D47:AB47"/>
    <mergeCell ref="AC47:AJ47"/>
    <mergeCell ref="AK47:AR47"/>
    <mergeCell ref="AS47:AZ47"/>
    <mergeCell ref="A40:F40"/>
    <mergeCell ref="G40:BL40"/>
    <mergeCell ref="A42:AZ42"/>
    <mergeCell ref="A43:AZ43"/>
    <mergeCell ref="A44:C45"/>
    <mergeCell ref="D44:AB45"/>
    <mergeCell ref="AC44:AJ45"/>
    <mergeCell ref="AK44:AR45"/>
    <mergeCell ref="AS44:AZ45"/>
    <mergeCell ref="A35:BL35"/>
    <mergeCell ref="A37:BL37"/>
    <mergeCell ref="A38:F38"/>
    <mergeCell ref="G38:BL38"/>
    <mergeCell ref="A39:F39"/>
    <mergeCell ref="G39:BL39"/>
    <mergeCell ref="A27:BL27"/>
    <mergeCell ref="A29:BL29"/>
    <mergeCell ref="A30:F30"/>
    <mergeCell ref="G30:BL30"/>
    <mergeCell ref="A31:F31"/>
    <mergeCell ref="G31:BL31"/>
    <mergeCell ref="A32:F32"/>
    <mergeCell ref="G32:BL32"/>
    <mergeCell ref="A34:BL34"/>
    <mergeCell ref="A23:T23"/>
    <mergeCell ref="U23:AD23"/>
    <mergeCell ref="AE23:AR23"/>
    <mergeCell ref="AS23:BC23"/>
    <mergeCell ref="BD23:BL23"/>
    <mergeCell ref="A24:H24"/>
    <mergeCell ref="I24:S24"/>
    <mergeCell ref="T24:W24"/>
    <mergeCell ref="A26:BL26"/>
    <mergeCell ref="B18:L18"/>
    <mergeCell ref="N18:AS18"/>
    <mergeCell ref="AU18:BB18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A12:BL12"/>
    <mergeCell ref="B14:L14"/>
    <mergeCell ref="N14:AS14"/>
    <mergeCell ref="AU14:BB14"/>
    <mergeCell ref="B15:L15"/>
    <mergeCell ref="N15:AS15"/>
    <mergeCell ref="AU15:BB15"/>
    <mergeCell ref="B17:L17"/>
    <mergeCell ref="N17:AS17"/>
    <mergeCell ref="AU17:BB17"/>
    <mergeCell ref="AO2:BL2"/>
    <mergeCell ref="AO3:BL3"/>
    <mergeCell ref="AO4:BL4"/>
    <mergeCell ref="AO5:BL5"/>
    <mergeCell ref="AO6:BL6"/>
    <mergeCell ref="AO7:BF7"/>
    <mergeCell ref="AO8:AU8"/>
    <mergeCell ref="AW8:BF8"/>
    <mergeCell ref="A11:BL11"/>
  </mergeCells>
  <conditionalFormatting sqref="G61:L61">
    <cfRule type="cellIs" dxfId="217" priority="21" stopIfTrue="1" operator="equal">
      <formula>#REF!</formula>
    </cfRule>
  </conditionalFormatting>
  <conditionalFormatting sqref="A61:F61">
    <cfRule type="cellIs" dxfId="216" priority="22" stopIfTrue="1" operator="equal">
      <formula>0</formula>
    </cfRule>
  </conditionalFormatting>
  <conditionalFormatting sqref="D47">
    <cfRule type="cellIs" dxfId="215" priority="20" stopIfTrue="1" operator="equal">
      <formula>#REF!</formula>
    </cfRule>
  </conditionalFormatting>
  <conditionalFormatting sqref="D48">
    <cfRule type="cellIs" dxfId="214" priority="19" stopIfTrue="1" operator="equal">
      <formula>$D47</formula>
    </cfRule>
  </conditionalFormatting>
  <conditionalFormatting sqref="G62:L62">
    <cfRule type="cellIs" dxfId="213" priority="17" stopIfTrue="1" operator="equal">
      <formula>$G61</formula>
    </cfRule>
  </conditionalFormatting>
  <conditionalFormatting sqref="A62:F62">
    <cfRule type="cellIs" dxfId="212" priority="18" stopIfTrue="1" operator="equal">
      <formula>0</formula>
    </cfRule>
  </conditionalFormatting>
  <conditionalFormatting sqref="G63">
    <cfRule type="cellIs" dxfId="211" priority="15" stopIfTrue="1" operator="equal">
      <formula>$G62</formula>
    </cfRule>
  </conditionalFormatting>
  <conditionalFormatting sqref="A63:F63">
    <cfRule type="cellIs" dxfId="210" priority="16" stopIfTrue="1" operator="equal">
      <formula>0</formula>
    </cfRule>
  </conditionalFormatting>
  <conditionalFormatting sqref="G64">
    <cfRule type="cellIs" dxfId="209" priority="13" stopIfTrue="1" operator="equal">
      <formula>#REF!</formula>
    </cfRule>
  </conditionalFormatting>
  <conditionalFormatting sqref="A64:F64">
    <cfRule type="cellIs" dxfId="208" priority="14" stopIfTrue="1" operator="equal">
      <formula>0</formula>
    </cfRule>
  </conditionalFormatting>
  <conditionalFormatting sqref="G65">
    <cfRule type="cellIs" dxfId="207" priority="11" stopIfTrue="1" operator="equal">
      <formula>$G64</formula>
    </cfRule>
  </conditionalFormatting>
  <conditionalFormatting sqref="A65:F65">
    <cfRule type="cellIs" dxfId="206" priority="12" stopIfTrue="1" operator="equal">
      <formula>0</formula>
    </cfRule>
  </conditionalFormatting>
  <conditionalFormatting sqref="G66">
    <cfRule type="cellIs" dxfId="205" priority="9" stopIfTrue="1" operator="equal">
      <formula>#REF!</formula>
    </cfRule>
  </conditionalFormatting>
  <conditionalFormatting sqref="A66:F66">
    <cfRule type="cellIs" dxfId="204" priority="10" stopIfTrue="1" operator="equal">
      <formula>0</formula>
    </cfRule>
  </conditionalFormatting>
  <conditionalFormatting sqref="G67">
    <cfRule type="cellIs" dxfId="203" priority="7" stopIfTrue="1" operator="equal">
      <formula>$G66</formula>
    </cfRule>
  </conditionalFormatting>
  <conditionalFormatting sqref="A67:F67">
    <cfRule type="cellIs" dxfId="202" priority="8" stopIfTrue="1" operator="equal">
      <formula>0</formula>
    </cfRule>
  </conditionalFormatting>
  <conditionalFormatting sqref="G68">
    <cfRule type="cellIs" dxfId="201" priority="5" stopIfTrue="1" operator="equal">
      <formula>$G67</formula>
    </cfRule>
  </conditionalFormatting>
  <conditionalFormatting sqref="A68:F68">
    <cfRule type="cellIs" dxfId="200" priority="6" stopIfTrue="1" operator="equal">
      <formula>0</formula>
    </cfRule>
  </conditionalFormatting>
  <conditionalFormatting sqref="G69">
    <cfRule type="cellIs" dxfId="199" priority="3" stopIfTrue="1" operator="equal">
      <formula>#REF!</formula>
    </cfRule>
  </conditionalFormatting>
  <conditionalFormatting sqref="A69:F69">
    <cfRule type="cellIs" dxfId="198" priority="4" stopIfTrue="1" operator="equal">
      <formula>0</formula>
    </cfRule>
  </conditionalFormatting>
  <conditionalFormatting sqref="G70">
    <cfRule type="cellIs" dxfId="197" priority="1" stopIfTrue="1" operator="equal">
      <formula>$G69</formula>
    </cfRule>
  </conditionalFormatting>
  <conditionalFormatting sqref="A70:F70">
    <cfRule type="cellIs" dxfId="196" priority="2" stopIfTrue="1" operator="equal">
      <formula>0</formula>
    </cfRule>
  </conditionalFormatting>
  <pageMargins left="0.78740157480314965" right="0.78740157480314965" top="1.1811023622047245" bottom="0.39370078740157483" header="0" footer="0"/>
  <pageSetup paperSize="9" scale="72" fitToHeight="500" orientation="landscape" blackAndWhite="1" r:id="rId1"/>
  <headerFooter alignWithMargins="0"/>
  <rowBreaks count="1" manualBreakCount="1">
    <brk id="6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2:CA84"/>
  <sheetViews>
    <sheetView view="pageBreakPreview" zoomScaleNormal="100" zoomScaleSheetLayoutView="100" workbookViewId="0">
      <selection activeCell="AW8" sqref="AW8:BF8"/>
    </sheetView>
  </sheetViews>
  <sheetFormatPr defaultRowHeight="12.75" x14ac:dyDescent="0.2"/>
  <cols>
    <col min="1" max="54" width="2.85546875" style="36" customWidth="1"/>
    <col min="55" max="55" width="3.5703125" style="36" customWidth="1"/>
    <col min="56" max="65" width="2.85546875" style="36" customWidth="1"/>
    <col min="66" max="77" width="3" style="36" customWidth="1"/>
    <col min="78" max="78" width="4.5703125" style="36" customWidth="1"/>
    <col min="79" max="79" width="5.28515625" style="36" hidden="1" customWidth="1"/>
    <col min="80" max="16384" width="9.140625" style="36"/>
  </cols>
  <sheetData>
    <row r="2" spans="1:77" ht="44.25" customHeight="1" x14ac:dyDescent="0.2">
      <c r="AO2" s="170" t="s">
        <v>30</v>
      </c>
      <c r="AP2" s="170"/>
      <c r="AQ2" s="170"/>
      <c r="AR2" s="170"/>
      <c r="AS2" s="170"/>
      <c r="AT2" s="170"/>
      <c r="AU2" s="170"/>
      <c r="AV2" s="170"/>
      <c r="AW2" s="170"/>
      <c r="AX2" s="170"/>
      <c r="AY2" s="170"/>
      <c r="AZ2" s="170"/>
      <c r="BA2" s="170"/>
      <c r="BB2" s="170"/>
      <c r="BC2" s="170"/>
      <c r="BD2" s="170"/>
      <c r="BE2" s="170"/>
      <c r="BF2" s="170"/>
      <c r="BG2" s="170"/>
      <c r="BH2" s="170"/>
      <c r="BI2" s="170"/>
      <c r="BJ2" s="170"/>
      <c r="BK2" s="170"/>
      <c r="BL2" s="170"/>
    </row>
    <row r="3" spans="1:77" ht="15.95" customHeight="1" x14ac:dyDescent="0.2">
      <c r="AO3" s="171" t="s">
        <v>0</v>
      </c>
      <c r="AP3" s="171"/>
      <c r="AQ3" s="171"/>
      <c r="AR3" s="171"/>
      <c r="AS3" s="171"/>
      <c r="AT3" s="171"/>
      <c r="AU3" s="171"/>
      <c r="AV3" s="171"/>
      <c r="AW3" s="171"/>
      <c r="AX3" s="171"/>
      <c r="AY3" s="171"/>
      <c r="AZ3" s="171"/>
      <c r="BA3" s="171"/>
      <c r="BB3" s="171"/>
      <c r="BC3" s="171"/>
      <c r="BD3" s="171"/>
      <c r="BE3" s="171"/>
      <c r="BF3" s="171"/>
      <c r="BG3" s="171"/>
      <c r="BH3" s="171"/>
      <c r="BI3" s="171"/>
      <c r="BJ3" s="171"/>
      <c r="BK3" s="171"/>
      <c r="BL3" s="171"/>
    </row>
    <row r="4" spans="1:77" ht="15" customHeight="1" x14ac:dyDescent="0.2">
      <c r="AO4" s="172" t="s">
        <v>290</v>
      </c>
      <c r="AP4" s="165"/>
      <c r="AQ4" s="165"/>
      <c r="AR4" s="165"/>
      <c r="AS4" s="165"/>
      <c r="AT4" s="165"/>
      <c r="AU4" s="165"/>
      <c r="AV4" s="165"/>
      <c r="AW4" s="165"/>
      <c r="AX4" s="165"/>
      <c r="AY4" s="165"/>
      <c r="AZ4" s="165"/>
      <c r="BA4" s="165"/>
      <c r="BB4" s="165"/>
      <c r="BC4" s="165"/>
      <c r="BD4" s="165"/>
      <c r="BE4" s="165"/>
      <c r="BF4" s="165"/>
      <c r="BG4" s="165"/>
      <c r="BH4" s="165"/>
      <c r="BI4" s="165"/>
      <c r="BJ4" s="165"/>
      <c r="BK4" s="165"/>
      <c r="BL4" s="165"/>
    </row>
    <row r="5" spans="1:77" ht="32.1" customHeight="1" x14ac:dyDescent="0.2">
      <c r="AO5" s="173" t="s">
        <v>84</v>
      </c>
      <c r="AP5" s="174"/>
      <c r="AQ5" s="174"/>
      <c r="AR5" s="174"/>
      <c r="AS5" s="174"/>
      <c r="AT5" s="174"/>
      <c r="AU5" s="174"/>
      <c r="AV5" s="174"/>
      <c r="AW5" s="174"/>
      <c r="AX5" s="174"/>
      <c r="AY5" s="174"/>
      <c r="AZ5" s="174"/>
      <c r="BA5" s="174"/>
      <c r="BB5" s="174"/>
      <c r="BC5" s="174"/>
      <c r="BD5" s="174"/>
      <c r="BE5" s="174"/>
      <c r="BF5" s="174"/>
      <c r="BG5" s="174"/>
      <c r="BH5" s="174"/>
      <c r="BI5" s="174"/>
      <c r="BJ5" s="174"/>
      <c r="BK5" s="174"/>
      <c r="BL5" s="174"/>
    </row>
    <row r="6" spans="1:77" x14ac:dyDescent="0.2">
      <c r="AO6" s="175" t="s">
        <v>17</v>
      </c>
      <c r="AP6" s="175"/>
      <c r="AQ6" s="175"/>
      <c r="AR6" s="175"/>
      <c r="AS6" s="175"/>
      <c r="AT6" s="175"/>
      <c r="AU6" s="175"/>
      <c r="AV6" s="175"/>
      <c r="AW6" s="175"/>
      <c r="AX6" s="175"/>
      <c r="AY6" s="175"/>
      <c r="AZ6" s="175"/>
      <c r="BA6" s="175"/>
      <c r="BB6" s="175"/>
      <c r="BC6" s="175"/>
      <c r="BD6" s="175"/>
      <c r="BE6" s="175"/>
      <c r="BF6" s="175"/>
      <c r="BG6" s="175"/>
      <c r="BH6" s="175"/>
      <c r="BI6" s="175"/>
      <c r="BJ6" s="175"/>
      <c r="BK6" s="175"/>
      <c r="BL6" s="175"/>
    </row>
    <row r="7" spans="1:77" x14ac:dyDescent="0.2">
      <c r="AO7" s="176"/>
      <c r="AP7" s="176"/>
      <c r="AQ7" s="176"/>
      <c r="AR7" s="176"/>
      <c r="AS7" s="176"/>
      <c r="AT7" s="176"/>
      <c r="AU7" s="176"/>
      <c r="AV7" s="176"/>
      <c r="AW7" s="176"/>
      <c r="AX7" s="176"/>
      <c r="AY7" s="176"/>
      <c r="AZ7" s="176"/>
      <c r="BA7" s="176"/>
      <c r="BB7" s="176"/>
      <c r="BC7" s="176"/>
      <c r="BD7" s="176"/>
      <c r="BE7" s="176"/>
      <c r="BF7" s="176"/>
    </row>
    <row r="8" spans="1:77" ht="12.75" customHeight="1" x14ac:dyDescent="0.2">
      <c r="AO8" s="164" t="s">
        <v>514</v>
      </c>
      <c r="AP8" s="165"/>
      <c r="AQ8" s="165"/>
      <c r="AR8" s="165"/>
      <c r="AS8" s="165"/>
      <c r="AT8" s="165"/>
      <c r="AU8" s="165"/>
      <c r="AV8" s="36" t="s">
        <v>57</v>
      </c>
      <c r="AW8" s="164">
        <v>141</v>
      </c>
      <c r="AX8" s="165"/>
      <c r="AY8" s="165"/>
      <c r="AZ8" s="165"/>
      <c r="BA8" s="165"/>
      <c r="BB8" s="165"/>
      <c r="BC8" s="165"/>
      <c r="BD8" s="165"/>
      <c r="BE8" s="165"/>
      <c r="BF8" s="165"/>
    </row>
    <row r="9" spans="1:77" x14ac:dyDescent="0.2">
      <c r="AO9" s="37"/>
      <c r="AP9" s="37"/>
      <c r="AQ9" s="37"/>
      <c r="AR9" s="37"/>
      <c r="AS9" s="37"/>
      <c r="AT9" s="37"/>
      <c r="AU9" s="37"/>
      <c r="AW9" s="38"/>
      <c r="AX9" s="38"/>
      <c r="AY9" s="38"/>
      <c r="AZ9" s="38"/>
      <c r="BA9" s="38"/>
      <c r="BB9" s="38"/>
      <c r="BC9" s="38"/>
      <c r="BD9" s="38"/>
      <c r="BE9" s="38"/>
      <c r="BF9" s="38"/>
    </row>
    <row r="11" spans="1:77" ht="15.75" customHeight="1" x14ac:dyDescent="0.2">
      <c r="A11" s="166" t="s">
        <v>18</v>
      </c>
      <c r="B11" s="166"/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6"/>
      <c r="X11" s="166"/>
      <c r="Y11" s="166"/>
      <c r="Z11" s="166"/>
      <c r="AA11" s="166"/>
      <c r="AB11" s="166"/>
      <c r="AC11" s="166"/>
      <c r="AD11" s="166"/>
      <c r="AE11" s="166"/>
      <c r="AF11" s="166"/>
      <c r="AG11" s="166"/>
      <c r="AH11" s="166"/>
      <c r="AI11" s="166"/>
      <c r="AJ11" s="166"/>
      <c r="AK11" s="166"/>
      <c r="AL11" s="166"/>
      <c r="AM11" s="166"/>
      <c r="AN11" s="166"/>
      <c r="AO11" s="166"/>
      <c r="AP11" s="166"/>
      <c r="AQ11" s="166"/>
      <c r="AR11" s="166"/>
      <c r="AS11" s="166"/>
      <c r="AT11" s="166"/>
      <c r="AU11" s="166"/>
      <c r="AV11" s="166"/>
      <c r="AW11" s="166"/>
      <c r="AX11" s="166"/>
      <c r="AY11" s="166"/>
      <c r="AZ11" s="166"/>
      <c r="BA11" s="166"/>
      <c r="BB11" s="166"/>
      <c r="BC11" s="166"/>
      <c r="BD11" s="166"/>
      <c r="BE11" s="166"/>
      <c r="BF11" s="166"/>
      <c r="BG11" s="166"/>
      <c r="BH11" s="166"/>
      <c r="BI11" s="166"/>
      <c r="BJ11" s="166"/>
      <c r="BK11" s="166"/>
      <c r="BL11" s="166"/>
    </row>
    <row r="12" spans="1:77" ht="15.75" customHeight="1" x14ac:dyDescent="0.2">
      <c r="A12" s="166" t="s">
        <v>296</v>
      </c>
      <c r="B12" s="166"/>
      <c r="C12" s="166"/>
      <c r="D12" s="166"/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66"/>
      <c r="V12" s="166"/>
      <c r="W12" s="166"/>
      <c r="X12" s="166"/>
      <c r="Y12" s="166"/>
      <c r="Z12" s="166"/>
      <c r="AA12" s="166"/>
      <c r="AB12" s="166"/>
      <c r="AC12" s="166"/>
      <c r="AD12" s="166"/>
      <c r="AE12" s="166"/>
      <c r="AF12" s="166"/>
      <c r="AG12" s="166"/>
      <c r="AH12" s="166"/>
      <c r="AI12" s="166"/>
      <c r="AJ12" s="166"/>
      <c r="AK12" s="166"/>
      <c r="AL12" s="166"/>
      <c r="AM12" s="166"/>
      <c r="AN12" s="166"/>
      <c r="AO12" s="166"/>
      <c r="AP12" s="166"/>
      <c r="AQ12" s="166"/>
      <c r="AR12" s="166"/>
      <c r="AS12" s="166"/>
      <c r="AT12" s="166"/>
      <c r="AU12" s="166"/>
      <c r="AV12" s="166"/>
      <c r="AW12" s="166"/>
      <c r="AX12" s="166"/>
      <c r="AY12" s="166"/>
      <c r="AZ12" s="166"/>
      <c r="BA12" s="166"/>
      <c r="BB12" s="166"/>
      <c r="BC12" s="166"/>
      <c r="BD12" s="166"/>
      <c r="BE12" s="166"/>
      <c r="BF12" s="166"/>
      <c r="BG12" s="166"/>
      <c r="BH12" s="166"/>
      <c r="BI12" s="166"/>
      <c r="BJ12" s="166"/>
      <c r="BK12" s="166"/>
      <c r="BL12" s="166"/>
    </row>
    <row r="13" spans="1:77" ht="15.75" x14ac:dyDescent="0.2">
      <c r="A13" s="87"/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87"/>
      <c r="BK13" s="87"/>
      <c r="BL13" s="87"/>
    </row>
    <row r="14" spans="1:77" s="42" customFormat="1" ht="14.25" customHeight="1" x14ac:dyDescent="0.2">
      <c r="A14" s="39" t="s">
        <v>47</v>
      </c>
      <c r="B14" s="167" t="s">
        <v>83</v>
      </c>
      <c r="C14" s="168"/>
      <c r="D14" s="168"/>
      <c r="E14" s="168"/>
      <c r="F14" s="168"/>
      <c r="G14" s="168"/>
      <c r="H14" s="168"/>
      <c r="I14" s="168"/>
      <c r="J14" s="168"/>
      <c r="K14" s="168"/>
      <c r="L14" s="168"/>
      <c r="M14" s="40"/>
      <c r="N14" s="169" t="s">
        <v>84</v>
      </c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/>
      <c r="AF14" s="165"/>
      <c r="AG14" s="165"/>
      <c r="AH14" s="165"/>
      <c r="AI14" s="165"/>
      <c r="AJ14" s="165"/>
      <c r="AK14" s="165"/>
      <c r="AL14" s="165"/>
      <c r="AM14" s="165"/>
      <c r="AN14" s="165"/>
      <c r="AO14" s="165"/>
      <c r="AP14" s="165"/>
      <c r="AQ14" s="165"/>
      <c r="AR14" s="165"/>
      <c r="AS14" s="165"/>
      <c r="AT14" s="41"/>
      <c r="AU14" s="167" t="s">
        <v>88</v>
      </c>
      <c r="AV14" s="168"/>
      <c r="AW14" s="168"/>
      <c r="AX14" s="168"/>
      <c r="AY14" s="168"/>
      <c r="AZ14" s="168"/>
      <c r="BA14" s="168"/>
      <c r="BB14" s="168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</row>
    <row r="15" spans="1:77" s="42" customFormat="1" ht="24" customHeight="1" x14ac:dyDescent="0.2">
      <c r="A15" s="43"/>
      <c r="B15" s="177" t="s">
        <v>50</v>
      </c>
      <c r="C15" s="177"/>
      <c r="D15" s="177"/>
      <c r="E15" s="177"/>
      <c r="F15" s="177"/>
      <c r="G15" s="177"/>
      <c r="H15" s="177"/>
      <c r="I15" s="177"/>
      <c r="J15" s="177"/>
      <c r="K15" s="177"/>
      <c r="L15" s="177"/>
      <c r="M15" s="43"/>
      <c r="N15" s="178" t="s">
        <v>56</v>
      </c>
      <c r="O15" s="178"/>
      <c r="P15" s="178"/>
      <c r="Q15" s="178"/>
      <c r="R15" s="178"/>
      <c r="S15" s="178"/>
      <c r="T15" s="178"/>
      <c r="U15" s="178"/>
      <c r="V15" s="178"/>
      <c r="W15" s="178"/>
      <c r="X15" s="178"/>
      <c r="Y15" s="178"/>
      <c r="Z15" s="178"/>
      <c r="AA15" s="178"/>
      <c r="AB15" s="178"/>
      <c r="AC15" s="178"/>
      <c r="AD15" s="178"/>
      <c r="AE15" s="178"/>
      <c r="AF15" s="178"/>
      <c r="AG15" s="178"/>
      <c r="AH15" s="178"/>
      <c r="AI15" s="178"/>
      <c r="AJ15" s="178"/>
      <c r="AK15" s="178"/>
      <c r="AL15" s="178"/>
      <c r="AM15" s="178"/>
      <c r="AN15" s="178"/>
      <c r="AO15" s="178"/>
      <c r="AP15" s="178"/>
      <c r="AQ15" s="178"/>
      <c r="AR15" s="178"/>
      <c r="AS15" s="178"/>
      <c r="AT15" s="43"/>
      <c r="AU15" s="177" t="s">
        <v>49</v>
      </c>
      <c r="AV15" s="177"/>
      <c r="AW15" s="177"/>
      <c r="AX15" s="177"/>
      <c r="AY15" s="177"/>
      <c r="AZ15" s="177"/>
      <c r="BA15" s="177"/>
      <c r="BB15" s="177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43"/>
      <c r="BY15" s="43"/>
    </row>
    <row r="16" spans="1:77" s="42" customFormat="1" x14ac:dyDescent="0.2">
      <c r="BE16" s="44"/>
      <c r="BF16" s="44"/>
      <c r="BG16" s="44"/>
      <c r="BH16" s="44"/>
      <c r="BI16" s="44"/>
      <c r="BJ16" s="44"/>
      <c r="BK16" s="44"/>
      <c r="BL16" s="44"/>
    </row>
    <row r="17" spans="1:79" s="42" customFormat="1" ht="15" customHeight="1" x14ac:dyDescent="0.2">
      <c r="A17" s="45" t="s">
        <v>4</v>
      </c>
      <c r="B17" s="167" t="s">
        <v>92</v>
      </c>
      <c r="C17" s="168"/>
      <c r="D17" s="168"/>
      <c r="E17" s="168"/>
      <c r="F17" s="168"/>
      <c r="G17" s="168"/>
      <c r="H17" s="168"/>
      <c r="I17" s="168"/>
      <c r="J17" s="168"/>
      <c r="K17" s="168"/>
      <c r="L17" s="168"/>
      <c r="M17" s="40"/>
      <c r="N17" s="169" t="s">
        <v>84</v>
      </c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  <c r="AE17" s="165"/>
      <c r="AF17" s="165"/>
      <c r="AG17" s="165"/>
      <c r="AH17" s="165"/>
      <c r="AI17" s="165"/>
      <c r="AJ17" s="165"/>
      <c r="AK17" s="165"/>
      <c r="AL17" s="165"/>
      <c r="AM17" s="165"/>
      <c r="AN17" s="165"/>
      <c r="AO17" s="165"/>
      <c r="AP17" s="165"/>
      <c r="AQ17" s="165"/>
      <c r="AR17" s="165"/>
      <c r="AS17" s="165"/>
      <c r="AT17" s="41"/>
      <c r="AU17" s="167" t="s">
        <v>88</v>
      </c>
      <c r="AV17" s="168"/>
      <c r="AW17" s="168"/>
      <c r="AX17" s="168"/>
      <c r="AY17" s="168"/>
      <c r="AZ17" s="168"/>
      <c r="BA17" s="168"/>
      <c r="BB17" s="168"/>
      <c r="BC17" s="46"/>
      <c r="BD17" s="46"/>
      <c r="BE17" s="46"/>
      <c r="BF17" s="46"/>
      <c r="BG17" s="46"/>
      <c r="BH17" s="46"/>
      <c r="BI17" s="46"/>
      <c r="BJ17" s="46"/>
      <c r="BK17" s="46"/>
      <c r="BL17" s="47"/>
      <c r="BM17" s="48"/>
      <c r="BN17" s="48"/>
      <c r="BO17" s="48"/>
      <c r="BP17" s="46"/>
      <c r="BQ17" s="46"/>
      <c r="BR17" s="46"/>
      <c r="BS17" s="46"/>
      <c r="BT17" s="46"/>
      <c r="BU17" s="46"/>
      <c r="BV17" s="46"/>
      <c r="BW17" s="46"/>
    </row>
    <row r="18" spans="1:79" s="42" customFormat="1" ht="24" customHeight="1" x14ac:dyDescent="0.2">
      <c r="A18" s="49"/>
      <c r="B18" s="177" t="s">
        <v>50</v>
      </c>
      <c r="C18" s="177"/>
      <c r="D18" s="177"/>
      <c r="E18" s="177"/>
      <c r="F18" s="177"/>
      <c r="G18" s="177"/>
      <c r="H18" s="177"/>
      <c r="I18" s="177"/>
      <c r="J18" s="177"/>
      <c r="K18" s="177"/>
      <c r="L18" s="177"/>
      <c r="M18" s="43"/>
      <c r="N18" s="178" t="s">
        <v>55</v>
      </c>
      <c r="O18" s="178"/>
      <c r="P18" s="178"/>
      <c r="Q18" s="178"/>
      <c r="R18" s="178"/>
      <c r="S18" s="178"/>
      <c r="T18" s="178"/>
      <c r="U18" s="178"/>
      <c r="V18" s="178"/>
      <c r="W18" s="178"/>
      <c r="X18" s="178"/>
      <c r="Y18" s="178"/>
      <c r="Z18" s="178"/>
      <c r="AA18" s="178"/>
      <c r="AB18" s="178"/>
      <c r="AC18" s="178"/>
      <c r="AD18" s="178"/>
      <c r="AE18" s="178"/>
      <c r="AF18" s="178"/>
      <c r="AG18" s="178"/>
      <c r="AH18" s="178"/>
      <c r="AI18" s="178"/>
      <c r="AJ18" s="178"/>
      <c r="AK18" s="178"/>
      <c r="AL18" s="178"/>
      <c r="AM18" s="178"/>
      <c r="AN18" s="178"/>
      <c r="AO18" s="178"/>
      <c r="AP18" s="178"/>
      <c r="AQ18" s="178"/>
      <c r="AR18" s="178"/>
      <c r="AS18" s="178"/>
      <c r="AT18" s="43"/>
      <c r="AU18" s="177" t="s">
        <v>49</v>
      </c>
      <c r="AV18" s="177"/>
      <c r="AW18" s="177"/>
      <c r="AX18" s="177"/>
      <c r="AY18" s="177"/>
      <c r="AZ18" s="177"/>
      <c r="BA18" s="177"/>
      <c r="BB18" s="177"/>
      <c r="BC18" s="50"/>
      <c r="BD18" s="50"/>
      <c r="BE18" s="50"/>
      <c r="BF18" s="50"/>
      <c r="BG18" s="50"/>
      <c r="BH18" s="50"/>
      <c r="BI18" s="50"/>
      <c r="BJ18" s="50"/>
      <c r="BK18" s="51"/>
      <c r="BL18" s="50"/>
      <c r="BM18" s="48"/>
      <c r="BN18" s="48"/>
      <c r="BO18" s="48"/>
      <c r="BP18" s="50"/>
      <c r="BQ18" s="50"/>
      <c r="BR18" s="50"/>
      <c r="BS18" s="50"/>
      <c r="BT18" s="50"/>
      <c r="BU18" s="50"/>
      <c r="BV18" s="50"/>
      <c r="BW18" s="50"/>
    </row>
    <row r="19" spans="1:79" s="42" customFormat="1" x14ac:dyDescent="0.2"/>
    <row r="20" spans="1:79" s="42" customFormat="1" ht="28.5" customHeight="1" x14ac:dyDescent="0.2">
      <c r="A20" s="39" t="s">
        <v>48</v>
      </c>
      <c r="B20" s="167" t="s">
        <v>259</v>
      </c>
      <c r="C20" s="168"/>
      <c r="D20" s="168"/>
      <c r="E20" s="168"/>
      <c r="F20" s="168"/>
      <c r="G20" s="168"/>
      <c r="H20" s="168"/>
      <c r="I20" s="168"/>
      <c r="J20" s="168"/>
      <c r="K20" s="168"/>
      <c r="L20" s="168"/>
      <c r="N20" s="167" t="s">
        <v>261</v>
      </c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46"/>
      <c r="AA20" s="167" t="s">
        <v>255</v>
      </c>
      <c r="AB20" s="168"/>
      <c r="AC20" s="168"/>
      <c r="AD20" s="168"/>
      <c r="AE20" s="168"/>
      <c r="AF20" s="168"/>
      <c r="AG20" s="168"/>
      <c r="AH20" s="168"/>
      <c r="AI20" s="168"/>
      <c r="AJ20" s="46"/>
      <c r="AK20" s="179" t="s">
        <v>260</v>
      </c>
      <c r="AL20" s="165"/>
      <c r="AM20" s="165"/>
      <c r="AN20" s="165"/>
      <c r="AO20" s="165"/>
      <c r="AP20" s="165"/>
      <c r="AQ20" s="165"/>
      <c r="AR20" s="165"/>
      <c r="AS20" s="165"/>
      <c r="AT20" s="165"/>
      <c r="AU20" s="165"/>
      <c r="AV20" s="165"/>
      <c r="AW20" s="165"/>
      <c r="AX20" s="165"/>
      <c r="AY20" s="165"/>
      <c r="AZ20" s="165"/>
      <c r="BA20" s="165"/>
      <c r="BB20" s="165"/>
      <c r="BC20" s="165"/>
      <c r="BD20" s="46"/>
      <c r="BE20" s="167" t="s">
        <v>89</v>
      </c>
      <c r="BF20" s="168"/>
      <c r="BG20" s="168"/>
      <c r="BH20" s="168"/>
      <c r="BI20" s="168"/>
      <c r="BJ20" s="168"/>
      <c r="BK20" s="168"/>
      <c r="BL20" s="168"/>
      <c r="BM20" s="46"/>
      <c r="BN20" s="46"/>
      <c r="BO20" s="46"/>
      <c r="BP20" s="46"/>
      <c r="BQ20" s="46"/>
      <c r="BR20" s="46"/>
      <c r="BS20" s="46"/>
      <c r="BT20" s="46"/>
      <c r="BU20" s="46"/>
      <c r="BV20" s="46"/>
      <c r="BW20" s="46"/>
      <c r="BX20" s="46"/>
      <c r="BY20" s="46"/>
      <c r="BZ20" s="46"/>
      <c r="CA20" s="46"/>
    </row>
    <row r="21" spans="1:79" s="42" customFormat="1" ht="25.5" customHeight="1" x14ac:dyDescent="0.2">
      <c r="B21" s="177" t="s">
        <v>50</v>
      </c>
      <c r="C21" s="177"/>
      <c r="D21" s="177"/>
      <c r="E21" s="177"/>
      <c r="F21" s="177"/>
      <c r="G21" s="177"/>
      <c r="H21" s="177"/>
      <c r="I21" s="177"/>
      <c r="J21" s="177"/>
      <c r="K21" s="177"/>
      <c r="L21" s="177"/>
      <c r="N21" s="177" t="s">
        <v>51</v>
      </c>
      <c r="O21" s="177"/>
      <c r="P21" s="177"/>
      <c r="Q21" s="177"/>
      <c r="R21" s="177"/>
      <c r="S21" s="177"/>
      <c r="T21" s="177"/>
      <c r="U21" s="177"/>
      <c r="V21" s="177"/>
      <c r="W21" s="177"/>
      <c r="X21" s="177"/>
      <c r="Y21" s="177"/>
      <c r="Z21" s="50"/>
      <c r="AA21" s="184" t="s">
        <v>52</v>
      </c>
      <c r="AB21" s="184"/>
      <c r="AC21" s="184"/>
      <c r="AD21" s="184"/>
      <c r="AE21" s="184"/>
      <c r="AF21" s="184"/>
      <c r="AG21" s="184"/>
      <c r="AH21" s="184"/>
      <c r="AI21" s="184"/>
      <c r="AJ21" s="50"/>
      <c r="AK21" s="105" t="s">
        <v>53</v>
      </c>
      <c r="AL21" s="105"/>
      <c r="AM21" s="105"/>
      <c r="AN21" s="105"/>
      <c r="AO21" s="105"/>
      <c r="AP21" s="105"/>
      <c r="AQ21" s="105"/>
      <c r="AR21" s="105"/>
      <c r="AS21" s="105"/>
      <c r="AT21" s="105"/>
      <c r="AU21" s="105"/>
      <c r="AV21" s="105"/>
      <c r="AW21" s="105"/>
      <c r="AX21" s="105"/>
      <c r="AY21" s="105"/>
      <c r="AZ21" s="105"/>
      <c r="BA21" s="105"/>
      <c r="BB21" s="105"/>
      <c r="BC21" s="105"/>
      <c r="BD21" s="50"/>
      <c r="BE21" s="177" t="s">
        <v>54</v>
      </c>
      <c r="BF21" s="177"/>
      <c r="BG21" s="177"/>
      <c r="BH21" s="177"/>
      <c r="BI21" s="177"/>
      <c r="BJ21" s="177"/>
      <c r="BK21" s="177"/>
      <c r="BL21" s="177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0"/>
      <c r="CA21" s="50"/>
    </row>
    <row r="22" spans="1:79" ht="15.75" x14ac:dyDescent="0.2">
      <c r="A22" s="52"/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52"/>
      <c r="BE22" s="52"/>
      <c r="BF22" s="52"/>
      <c r="BG22" s="52"/>
      <c r="BH22" s="52"/>
      <c r="BI22" s="52"/>
      <c r="BJ22" s="52"/>
      <c r="BK22" s="52"/>
      <c r="BL22" s="52"/>
    </row>
    <row r="23" spans="1:79" ht="24.95" customHeight="1" x14ac:dyDescent="0.2">
      <c r="A23" s="180" t="s">
        <v>44</v>
      </c>
      <c r="B23" s="180"/>
      <c r="C23" s="180"/>
      <c r="D23" s="180"/>
      <c r="E23" s="180"/>
      <c r="F23" s="180"/>
      <c r="G23" s="180"/>
      <c r="H23" s="180"/>
      <c r="I23" s="180"/>
      <c r="J23" s="180"/>
      <c r="K23" s="180"/>
      <c r="L23" s="180"/>
      <c r="M23" s="180"/>
      <c r="N23" s="180"/>
      <c r="O23" s="180"/>
      <c r="P23" s="180"/>
      <c r="Q23" s="180"/>
      <c r="R23" s="180"/>
      <c r="S23" s="180"/>
      <c r="T23" s="180"/>
      <c r="U23" s="181">
        <v>825800</v>
      </c>
      <c r="V23" s="181"/>
      <c r="W23" s="181"/>
      <c r="X23" s="181"/>
      <c r="Y23" s="181"/>
      <c r="Z23" s="181"/>
      <c r="AA23" s="181"/>
      <c r="AB23" s="181"/>
      <c r="AC23" s="181"/>
      <c r="AD23" s="181"/>
      <c r="AE23" s="182" t="s">
        <v>45</v>
      </c>
      <c r="AF23" s="182"/>
      <c r="AG23" s="182"/>
      <c r="AH23" s="182"/>
      <c r="AI23" s="182"/>
      <c r="AJ23" s="182"/>
      <c r="AK23" s="182"/>
      <c r="AL23" s="182"/>
      <c r="AM23" s="182"/>
      <c r="AN23" s="182"/>
      <c r="AO23" s="182"/>
      <c r="AP23" s="182"/>
      <c r="AQ23" s="182"/>
      <c r="AR23" s="182"/>
      <c r="AS23" s="181">
        <f>667080-121200+279920</f>
        <v>825800</v>
      </c>
      <c r="AT23" s="181"/>
      <c r="AU23" s="181"/>
      <c r="AV23" s="181"/>
      <c r="AW23" s="181"/>
      <c r="AX23" s="181"/>
      <c r="AY23" s="181"/>
      <c r="AZ23" s="181"/>
      <c r="BA23" s="181"/>
      <c r="BB23" s="181"/>
      <c r="BC23" s="181"/>
      <c r="BD23" s="183" t="s">
        <v>20</v>
      </c>
      <c r="BE23" s="183"/>
      <c r="BF23" s="183"/>
      <c r="BG23" s="183"/>
      <c r="BH23" s="183"/>
      <c r="BI23" s="183"/>
      <c r="BJ23" s="183"/>
      <c r="BK23" s="183"/>
      <c r="BL23" s="183"/>
    </row>
    <row r="24" spans="1:79" ht="24.95" customHeight="1" x14ac:dyDescent="0.2">
      <c r="A24" s="183" t="s">
        <v>19</v>
      </c>
      <c r="B24" s="183"/>
      <c r="C24" s="183"/>
      <c r="D24" s="183"/>
      <c r="E24" s="183"/>
      <c r="F24" s="183"/>
      <c r="G24" s="183"/>
      <c r="H24" s="183"/>
      <c r="I24" s="181">
        <v>0</v>
      </c>
      <c r="J24" s="181"/>
      <c r="K24" s="181"/>
      <c r="L24" s="181"/>
      <c r="M24" s="181"/>
      <c r="N24" s="181"/>
      <c r="O24" s="181"/>
      <c r="P24" s="181"/>
      <c r="Q24" s="181"/>
      <c r="R24" s="181"/>
      <c r="S24" s="181"/>
      <c r="T24" s="183" t="s">
        <v>21</v>
      </c>
      <c r="U24" s="183"/>
      <c r="V24" s="183"/>
      <c r="W24" s="183"/>
      <c r="X24" s="53"/>
      <c r="Y24" s="53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5"/>
      <c r="AO24" s="55"/>
      <c r="AP24" s="55"/>
      <c r="AQ24" s="55"/>
      <c r="AR24" s="55"/>
      <c r="AS24" s="52"/>
      <c r="AT24" s="52"/>
      <c r="AU24" s="52"/>
      <c r="AV24" s="52"/>
      <c r="AW24" s="52"/>
      <c r="AX24" s="52"/>
      <c r="AY24" s="52"/>
      <c r="AZ24" s="52"/>
      <c r="BA24" s="52"/>
      <c r="BB24" s="52"/>
      <c r="BC24" s="52"/>
      <c r="BD24" s="55"/>
      <c r="BE24" s="55"/>
      <c r="BF24" s="55"/>
      <c r="BG24" s="55"/>
      <c r="BH24" s="55"/>
      <c r="BI24" s="55"/>
      <c r="BJ24" s="52"/>
      <c r="BK24" s="52"/>
      <c r="BL24" s="52"/>
    </row>
    <row r="25" spans="1:79" ht="12.75" customHeight="1" x14ac:dyDescent="0.2">
      <c r="A25" s="85"/>
      <c r="B25" s="85"/>
      <c r="C25" s="85"/>
      <c r="D25" s="85"/>
      <c r="E25" s="85"/>
      <c r="F25" s="85"/>
      <c r="G25" s="85"/>
      <c r="H25" s="85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85"/>
      <c r="U25" s="85"/>
      <c r="V25" s="85"/>
      <c r="W25" s="85"/>
      <c r="X25" s="53"/>
      <c r="Y25" s="53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5"/>
      <c r="AO25" s="55"/>
      <c r="AP25" s="55"/>
      <c r="AQ25" s="55"/>
      <c r="AR25" s="55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5"/>
      <c r="BE25" s="55"/>
      <c r="BF25" s="55"/>
      <c r="BG25" s="55"/>
      <c r="BH25" s="55"/>
      <c r="BI25" s="55"/>
      <c r="BJ25" s="52"/>
      <c r="BK25" s="52"/>
      <c r="BL25" s="52"/>
    </row>
    <row r="26" spans="1:79" ht="15.75" customHeight="1" x14ac:dyDescent="0.2">
      <c r="A26" s="171" t="s">
        <v>32</v>
      </c>
      <c r="B26" s="171"/>
      <c r="C26" s="171"/>
      <c r="D26" s="171"/>
      <c r="E26" s="171"/>
      <c r="F26" s="171"/>
      <c r="G26" s="171"/>
      <c r="H26" s="171"/>
      <c r="I26" s="171"/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71"/>
      <c r="W26" s="171"/>
      <c r="X26" s="171"/>
      <c r="Y26" s="171"/>
      <c r="Z26" s="171"/>
      <c r="AA26" s="171"/>
      <c r="AB26" s="171"/>
      <c r="AC26" s="171"/>
      <c r="AD26" s="171"/>
      <c r="AE26" s="171"/>
      <c r="AF26" s="171"/>
      <c r="AG26" s="171"/>
      <c r="AH26" s="171"/>
      <c r="AI26" s="171"/>
      <c r="AJ26" s="171"/>
      <c r="AK26" s="171"/>
      <c r="AL26" s="171"/>
      <c r="AM26" s="171"/>
      <c r="AN26" s="171"/>
      <c r="AO26" s="171"/>
      <c r="AP26" s="171"/>
      <c r="AQ26" s="171"/>
      <c r="AR26" s="171"/>
      <c r="AS26" s="171"/>
      <c r="AT26" s="171"/>
      <c r="AU26" s="171"/>
      <c r="AV26" s="171"/>
      <c r="AW26" s="171"/>
      <c r="AX26" s="171"/>
      <c r="AY26" s="171"/>
      <c r="AZ26" s="171"/>
      <c r="BA26" s="171"/>
      <c r="BB26" s="171"/>
      <c r="BC26" s="171"/>
      <c r="BD26" s="171"/>
      <c r="BE26" s="171"/>
      <c r="BF26" s="171"/>
      <c r="BG26" s="171"/>
      <c r="BH26" s="171"/>
      <c r="BI26" s="171"/>
      <c r="BJ26" s="171"/>
      <c r="BK26" s="171"/>
      <c r="BL26" s="171"/>
    </row>
    <row r="27" spans="1:79" ht="135.75" customHeight="1" x14ac:dyDescent="0.2">
      <c r="A27" s="188" t="s">
        <v>478</v>
      </c>
      <c r="B27" s="165"/>
      <c r="C27" s="165"/>
      <c r="D27" s="165"/>
      <c r="E27" s="165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65"/>
      <c r="AG27" s="165"/>
      <c r="AH27" s="165"/>
      <c r="AI27" s="165"/>
      <c r="AJ27" s="165"/>
      <c r="AK27" s="165"/>
      <c r="AL27" s="165"/>
      <c r="AM27" s="165"/>
      <c r="AN27" s="165"/>
      <c r="AO27" s="165"/>
      <c r="AP27" s="165"/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  <c r="BB27" s="165"/>
      <c r="BC27" s="165"/>
      <c r="BD27" s="165"/>
      <c r="BE27" s="165"/>
      <c r="BF27" s="165"/>
      <c r="BG27" s="165"/>
      <c r="BH27" s="165"/>
      <c r="BI27" s="165"/>
      <c r="BJ27" s="165"/>
      <c r="BK27" s="165"/>
      <c r="BL27" s="165"/>
    </row>
    <row r="28" spans="1:79" ht="12.75" customHeight="1" x14ac:dyDescent="0.2">
      <c r="A28" s="56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</row>
    <row r="29" spans="1:79" ht="15.75" customHeight="1" x14ac:dyDescent="0.2">
      <c r="A29" s="183" t="s">
        <v>31</v>
      </c>
      <c r="B29" s="183"/>
      <c r="C29" s="183"/>
      <c r="D29" s="183"/>
      <c r="E29" s="183"/>
      <c r="F29" s="183"/>
      <c r="G29" s="183"/>
      <c r="H29" s="183"/>
      <c r="I29" s="183"/>
      <c r="J29" s="183"/>
      <c r="K29" s="183"/>
      <c r="L29" s="183"/>
      <c r="M29" s="183"/>
      <c r="N29" s="183"/>
      <c r="O29" s="183"/>
      <c r="P29" s="183"/>
      <c r="Q29" s="183"/>
      <c r="R29" s="183"/>
      <c r="S29" s="183"/>
      <c r="T29" s="183"/>
      <c r="U29" s="183"/>
      <c r="V29" s="183"/>
      <c r="W29" s="183"/>
      <c r="X29" s="183"/>
      <c r="Y29" s="183"/>
      <c r="Z29" s="183"/>
      <c r="AA29" s="183"/>
      <c r="AB29" s="183"/>
      <c r="AC29" s="183"/>
      <c r="AD29" s="183"/>
      <c r="AE29" s="183"/>
      <c r="AF29" s="183"/>
      <c r="AG29" s="183"/>
      <c r="AH29" s="183"/>
      <c r="AI29" s="183"/>
      <c r="AJ29" s="183"/>
      <c r="AK29" s="183"/>
      <c r="AL29" s="183"/>
      <c r="AM29" s="183"/>
      <c r="AN29" s="183"/>
      <c r="AO29" s="183"/>
      <c r="AP29" s="183"/>
      <c r="AQ29" s="183"/>
      <c r="AR29" s="183"/>
      <c r="AS29" s="183"/>
      <c r="AT29" s="183"/>
      <c r="AU29" s="183"/>
      <c r="AV29" s="183"/>
      <c r="AW29" s="183"/>
      <c r="AX29" s="183"/>
      <c r="AY29" s="183"/>
      <c r="AZ29" s="183"/>
      <c r="BA29" s="183"/>
      <c r="BB29" s="183"/>
      <c r="BC29" s="183"/>
      <c r="BD29" s="183"/>
      <c r="BE29" s="183"/>
      <c r="BF29" s="183"/>
      <c r="BG29" s="183"/>
      <c r="BH29" s="183"/>
      <c r="BI29" s="183"/>
      <c r="BJ29" s="183"/>
      <c r="BK29" s="183"/>
      <c r="BL29" s="183"/>
    </row>
    <row r="30" spans="1:79" ht="27.75" customHeight="1" x14ac:dyDescent="0.2">
      <c r="A30" s="189" t="s">
        <v>25</v>
      </c>
      <c r="B30" s="189"/>
      <c r="C30" s="189"/>
      <c r="D30" s="189"/>
      <c r="E30" s="189"/>
      <c r="F30" s="189"/>
      <c r="G30" s="190" t="s">
        <v>35</v>
      </c>
      <c r="H30" s="191"/>
      <c r="I30" s="191"/>
      <c r="J30" s="191"/>
      <c r="K30" s="191"/>
      <c r="L30" s="191"/>
      <c r="M30" s="191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  <c r="AH30" s="191"/>
      <c r="AI30" s="191"/>
      <c r="AJ30" s="191"/>
      <c r="AK30" s="191"/>
      <c r="AL30" s="191"/>
      <c r="AM30" s="191"/>
      <c r="AN30" s="191"/>
      <c r="AO30" s="191"/>
      <c r="AP30" s="191"/>
      <c r="AQ30" s="191"/>
      <c r="AR30" s="191"/>
      <c r="AS30" s="191"/>
      <c r="AT30" s="191"/>
      <c r="AU30" s="191"/>
      <c r="AV30" s="191"/>
      <c r="AW30" s="191"/>
      <c r="AX30" s="191"/>
      <c r="AY30" s="191"/>
      <c r="AZ30" s="191"/>
      <c r="BA30" s="191"/>
      <c r="BB30" s="191"/>
      <c r="BC30" s="191"/>
      <c r="BD30" s="191"/>
      <c r="BE30" s="191"/>
      <c r="BF30" s="191"/>
      <c r="BG30" s="191"/>
      <c r="BH30" s="191"/>
      <c r="BI30" s="191"/>
      <c r="BJ30" s="191"/>
      <c r="BK30" s="191"/>
      <c r="BL30" s="192"/>
    </row>
    <row r="31" spans="1:79" ht="15.75" x14ac:dyDescent="0.2">
      <c r="A31" s="193">
        <v>1</v>
      </c>
      <c r="B31" s="193"/>
      <c r="C31" s="193"/>
      <c r="D31" s="193"/>
      <c r="E31" s="193"/>
      <c r="F31" s="193"/>
      <c r="G31" s="190">
        <v>2</v>
      </c>
      <c r="H31" s="191"/>
      <c r="I31" s="191"/>
      <c r="J31" s="191"/>
      <c r="K31" s="191"/>
      <c r="L31" s="191"/>
      <c r="M31" s="191"/>
      <c r="N31" s="191"/>
      <c r="O31" s="191"/>
      <c r="P31" s="191"/>
      <c r="Q31" s="191"/>
      <c r="R31" s="191"/>
      <c r="S31" s="191"/>
      <c r="T31" s="191"/>
      <c r="U31" s="191"/>
      <c r="V31" s="191"/>
      <c r="W31" s="191"/>
      <c r="X31" s="191"/>
      <c r="Y31" s="191"/>
      <c r="Z31" s="191"/>
      <c r="AA31" s="191"/>
      <c r="AB31" s="191"/>
      <c r="AC31" s="191"/>
      <c r="AD31" s="191"/>
      <c r="AE31" s="191"/>
      <c r="AF31" s="191"/>
      <c r="AG31" s="191"/>
      <c r="AH31" s="191"/>
      <c r="AI31" s="191"/>
      <c r="AJ31" s="191"/>
      <c r="AK31" s="191"/>
      <c r="AL31" s="191"/>
      <c r="AM31" s="191"/>
      <c r="AN31" s="191"/>
      <c r="AO31" s="191"/>
      <c r="AP31" s="191"/>
      <c r="AQ31" s="191"/>
      <c r="AR31" s="191"/>
      <c r="AS31" s="191"/>
      <c r="AT31" s="191"/>
      <c r="AU31" s="191"/>
      <c r="AV31" s="191"/>
      <c r="AW31" s="191"/>
      <c r="AX31" s="191"/>
      <c r="AY31" s="191"/>
      <c r="AZ31" s="191"/>
      <c r="BA31" s="191"/>
      <c r="BB31" s="191"/>
      <c r="BC31" s="191"/>
      <c r="BD31" s="191"/>
      <c r="BE31" s="191"/>
      <c r="BF31" s="191"/>
      <c r="BG31" s="191"/>
      <c r="BH31" s="191"/>
      <c r="BI31" s="191"/>
      <c r="BJ31" s="191"/>
      <c r="BK31" s="191"/>
      <c r="BL31" s="192"/>
    </row>
    <row r="32" spans="1:79" ht="21.75" customHeight="1" x14ac:dyDescent="0.2">
      <c r="A32" s="141">
        <v>1</v>
      </c>
      <c r="B32" s="141"/>
      <c r="C32" s="141"/>
      <c r="D32" s="141"/>
      <c r="E32" s="141"/>
      <c r="F32" s="141"/>
      <c r="G32" s="185" t="s">
        <v>256</v>
      </c>
      <c r="H32" s="186"/>
      <c r="I32" s="186"/>
      <c r="J32" s="186"/>
      <c r="K32" s="186"/>
      <c r="L32" s="186"/>
      <c r="M32" s="186"/>
      <c r="N32" s="186"/>
      <c r="O32" s="186"/>
      <c r="P32" s="186"/>
      <c r="Q32" s="186"/>
      <c r="R32" s="186"/>
      <c r="S32" s="186"/>
      <c r="T32" s="186"/>
      <c r="U32" s="186"/>
      <c r="V32" s="186"/>
      <c r="W32" s="186"/>
      <c r="X32" s="186"/>
      <c r="Y32" s="186"/>
      <c r="Z32" s="186"/>
      <c r="AA32" s="186"/>
      <c r="AB32" s="186"/>
      <c r="AC32" s="186"/>
      <c r="AD32" s="186"/>
      <c r="AE32" s="186"/>
      <c r="AF32" s="186"/>
      <c r="AG32" s="186"/>
      <c r="AH32" s="186"/>
      <c r="AI32" s="186"/>
      <c r="AJ32" s="186"/>
      <c r="AK32" s="186"/>
      <c r="AL32" s="186"/>
      <c r="AM32" s="186"/>
      <c r="AN32" s="186"/>
      <c r="AO32" s="186"/>
      <c r="AP32" s="186"/>
      <c r="AQ32" s="186"/>
      <c r="AR32" s="186"/>
      <c r="AS32" s="186"/>
      <c r="AT32" s="186"/>
      <c r="AU32" s="186"/>
      <c r="AV32" s="186"/>
      <c r="AW32" s="186"/>
      <c r="AX32" s="186"/>
      <c r="AY32" s="186"/>
      <c r="AZ32" s="186"/>
      <c r="BA32" s="186"/>
      <c r="BB32" s="186"/>
      <c r="BC32" s="186"/>
      <c r="BD32" s="186"/>
      <c r="BE32" s="186"/>
      <c r="BF32" s="186"/>
      <c r="BG32" s="186"/>
      <c r="BH32" s="186"/>
      <c r="BI32" s="186"/>
      <c r="BJ32" s="186"/>
      <c r="BK32" s="186"/>
      <c r="BL32" s="187"/>
      <c r="CA32" s="36" t="s">
        <v>43</v>
      </c>
    </row>
    <row r="33" spans="1:79" ht="12.75" customHeight="1" x14ac:dyDescent="0.2">
      <c r="A33" s="56"/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6"/>
    </row>
    <row r="34" spans="1:79" ht="15.95" customHeight="1" x14ac:dyDescent="0.2">
      <c r="A34" s="183" t="s">
        <v>33</v>
      </c>
      <c r="B34" s="183"/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/>
      <c r="P34" s="183"/>
      <c r="Q34" s="183"/>
      <c r="R34" s="183"/>
      <c r="S34" s="183"/>
      <c r="T34" s="183"/>
      <c r="U34" s="183"/>
      <c r="V34" s="183"/>
      <c r="W34" s="183"/>
      <c r="X34" s="183"/>
      <c r="Y34" s="183"/>
      <c r="Z34" s="183"/>
      <c r="AA34" s="183"/>
      <c r="AB34" s="183"/>
      <c r="AC34" s="183"/>
      <c r="AD34" s="183"/>
      <c r="AE34" s="183"/>
      <c r="AF34" s="183"/>
      <c r="AG34" s="183"/>
      <c r="AH34" s="183"/>
      <c r="AI34" s="183"/>
      <c r="AJ34" s="183"/>
      <c r="AK34" s="183"/>
      <c r="AL34" s="183"/>
      <c r="AM34" s="183"/>
      <c r="AN34" s="183"/>
      <c r="AO34" s="183"/>
      <c r="AP34" s="183"/>
      <c r="AQ34" s="183"/>
      <c r="AR34" s="183"/>
      <c r="AS34" s="183"/>
      <c r="AT34" s="183"/>
      <c r="AU34" s="183"/>
      <c r="AV34" s="183"/>
      <c r="AW34" s="183"/>
      <c r="AX34" s="183"/>
      <c r="AY34" s="183"/>
      <c r="AZ34" s="183"/>
      <c r="BA34" s="183"/>
      <c r="BB34" s="183"/>
      <c r="BC34" s="183"/>
      <c r="BD34" s="183"/>
      <c r="BE34" s="183"/>
      <c r="BF34" s="183"/>
      <c r="BG34" s="183"/>
      <c r="BH34" s="183"/>
      <c r="BI34" s="183"/>
      <c r="BJ34" s="183"/>
      <c r="BK34" s="183"/>
      <c r="BL34" s="183"/>
    </row>
    <row r="35" spans="1:79" ht="15.95" customHeight="1" x14ac:dyDescent="0.2">
      <c r="A35" s="188" t="s">
        <v>258</v>
      </c>
      <c r="B35" s="165"/>
      <c r="C35" s="165"/>
      <c r="D35" s="165"/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/>
      <c r="AF35" s="165"/>
      <c r="AG35" s="165"/>
      <c r="AH35" s="165"/>
      <c r="AI35" s="165"/>
      <c r="AJ35" s="165"/>
      <c r="AK35" s="165"/>
      <c r="AL35" s="165"/>
      <c r="AM35" s="165"/>
      <c r="AN35" s="165"/>
      <c r="AO35" s="165"/>
      <c r="AP35" s="165"/>
      <c r="AQ35" s="165"/>
      <c r="AR35" s="165"/>
      <c r="AS35" s="165"/>
      <c r="AT35" s="165"/>
      <c r="AU35" s="165"/>
      <c r="AV35" s="165"/>
      <c r="AW35" s="165"/>
      <c r="AX35" s="165"/>
      <c r="AY35" s="165"/>
      <c r="AZ35" s="165"/>
      <c r="BA35" s="165"/>
      <c r="BB35" s="165"/>
      <c r="BC35" s="165"/>
      <c r="BD35" s="165"/>
      <c r="BE35" s="165"/>
      <c r="BF35" s="165"/>
      <c r="BG35" s="165"/>
      <c r="BH35" s="165"/>
      <c r="BI35" s="165"/>
      <c r="BJ35" s="165"/>
      <c r="BK35" s="165"/>
      <c r="BL35" s="165"/>
    </row>
    <row r="36" spans="1:79" ht="12.75" customHeight="1" x14ac:dyDescent="0.2">
      <c r="A36" s="85"/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7"/>
      <c r="AS36" s="57"/>
      <c r="AT36" s="57"/>
      <c r="AU36" s="57"/>
      <c r="AV36" s="57"/>
      <c r="AW36" s="57"/>
      <c r="AX36" s="57"/>
      <c r="AY36" s="57"/>
      <c r="AZ36" s="57"/>
      <c r="BA36" s="57"/>
      <c r="BB36" s="57"/>
      <c r="BC36" s="57"/>
      <c r="BD36" s="57"/>
      <c r="BE36" s="57"/>
      <c r="BF36" s="57"/>
      <c r="BG36" s="57"/>
      <c r="BH36" s="57"/>
      <c r="BI36" s="57"/>
      <c r="BJ36" s="57"/>
      <c r="BK36" s="57"/>
      <c r="BL36" s="57"/>
    </row>
    <row r="37" spans="1:79" ht="15.75" customHeight="1" x14ac:dyDescent="0.2">
      <c r="A37" s="183" t="s">
        <v>34</v>
      </c>
      <c r="B37" s="183"/>
      <c r="C37" s="183"/>
      <c r="D37" s="183"/>
      <c r="E37" s="183"/>
      <c r="F37" s="183"/>
      <c r="G37" s="183"/>
      <c r="H37" s="183"/>
      <c r="I37" s="183"/>
      <c r="J37" s="183"/>
      <c r="K37" s="183"/>
      <c r="L37" s="183"/>
      <c r="M37" s="183"/>
      <c r="N37" s="183"/>
      <c r="O37" s="183"/>
      <c r="P37" s="183"/>
      <c r="Q37" s="183"/>
      <c r="R37" s="183"/>
      <c r="S37" s="183"/>
      <c r="T37" s="183"/>
      <c r="U37" s="183"/>
      <c r="V37" s="183"/>
      <c r="W37" s="183"/>
      <c r="X37" s="183"/>
      <c r="Y37" s="183"/>
      <c r="Z37" s="183"/>
      <c r="AA37" s="183"/>
      <c r="AB37" s="183"/>
      <c r="AC37" s="183"/>
      <c r="AD37" s="183"/>
      <c r="AE37" s="183"/>
      <c r="AF37" s="183"/>
      <c r="AG37" s="183"/>
      <c r="AH37" s="183"/>
      <c r="AI37" s="183"/>
      <c r="AJ37" s="183"/>
      <c r="AK37" s="183"/>
      <c r="AL37" s="183"/>
      <c r="AM37" s="183"/>
      <c r="AN37" s="183"/>
      <c r="AO37" s="183"/>
      <c r="AP37" s="183"/>
      <c r="AQ37" s="183"/>
      <c r="AR37" s="183"/>
      <c r="AS37" s="183"/>
      <c r="AT37" s="183"/>
      <c r="AU37" s="183"/>
      <c r="AV37" s="183"/>
      <c r="AW37" s="183"/>
      <c r="AX37" s="183"/>
      <c r="AY37" s="183"/>
      <c r="AZ37" s="183"/>
      <c r="BA37" s="183"/>
      <c r="BB37" s="183"/>
      <c r="BC37" s="183"/>
      <c r="BD37" s="183"/>
      <c r="BE37" s="183"/>
      <c r="BF37" s="183"/>
      <c r="BG37" s="183"/>
      <c r="BH37" s="183"/>
      <c r="BI37" s="183"/>
      <c r="BJ37" s="183"/>
      <c r="BK37" s="183"/>
      <c r="BL37" s="183"/>
    </row>
    <row r="38" spans="1:79" ht="27.75" customHeight="1" x14ac:dyDescent="0.2">
      <c r="A38" s="189" t="s">
        <v>25</v>
      </c>
      <c r="B38" s="189"/>
      <c r="C38" s="189"/>
      <c r="D38" s="189"/>
      <c r="E38" s="189"/>
      <c r="F38" s="189"/>
      <c r="G38" s="190" t="s">
        <v>22</v>
      </c>
      <c r="H38" s="191"/>
      <c r="I38" s="191"/>
      <c r="J38" s="191"/>
      <c r="K38" s="191"/>
      <c r="L38" s="191"/>
      <c r="M38" s="191"/>
      <c r="N38" s="191"/>
      <c r="O38" s="191"/>
      <c r="P38" s="191"/>
      <c r="Q38" s="191"/>
      <c r="R38" s="191"/>
      <c r="S38" s="191"/>
      <c r="T38" s="191"/>
      <c r="U38" s="191"/>
      <c r="V38" s="191"/>
      <c r="W38" s="191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  <c r="AI38" s="191"/>
      <c r="AJ38" s="191"/>
      <c r="AK38" s="191"/>
      <c r="AL38" s="191"/>
      <c r="AM38" s="191"/>
      <c r="AN38" s="191"/>
      <c r="AO38" s="191"/>
      <c r="AP38" s="191"/>
      <c r="AQ38" s="191"/>
      <c r="AR38" s="191"/>
      <c r="AS38" s="191"/>
      <c r="AT38" s="191"/>
      <c r="AU38" s="191"/>
      <c r="AV38" s="191"/>
      <c r="AW38" s="191"/>
      <c r="AX38" s="191"/>
      <c r="AY38" s="191"/>
      <c r="AZ38" s="191"/>
      <c r="BA38" s="191"/>
      <c r="BB38" s="191"/>
      <c r="BC38" s="191"/>
      <c r="BD38" s="191"/>
      <c r="BE38" s="191"/>
      <c r="BF38" s="191"/>
      <c r="BG38" s="191"/>
      <c r="BH38" s="191"/>
      <c r="BI38" s="191"/>
      <c r="BJ38" s="191"/>
      <c r="BK38" s="191"/>
      <c r="BL38" s="192"/>
    </row>
    <row r="39" spans="1:79" ht="15.75" x14ac:dyDescent="0.2">
      <c r="A39" s="193">
        <v>1</v>
      </c>
      <c r="B39" s="193"/>
      <c r="C39" s="193"/>
      <c r="D39" s="193"/>
      <c r="E39" s="193"/>
      <c r="F39" s="193"/>
      <c r="G39" s="190">
        <v>2</v>
      </c>
      <c r="H39" s="191"/>
      <c r="I39" s="191"/>
      <c r="J39" s="191"/>
      <c r="K39" s="191"/>
      <c r="L39" s="191"/>
      <c r="M39" s="191"/>
      <c r="N39" s="191"/>
      <c r="O39" s="191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1"/>
      <c r="AA39" s="191"/>
      <c r="AB39" s="191"/>
      <c r="AC39" s="191"/>
      <c r="AD39" s="191"/>
      <c r="AE39" s="191"/>
      <c r="AF39" s="191"/>
      <c r="AG39" s="191"/>
      <c r="AH39" s="191"/>
      <c r="AI39" s="191"/>
      <c r="AJ39" s="191"/>
      <c r="AK39" s="191"/>
      <c r="AL39" s="191"/>
      <c r="AM39" s="191"/>
      <c r="AN39" s="191"/>
      <c r="AO39" s="191"/>
      <c r="AP39" s="191"/>
      <c r="AQ39" s="191"/>
      <c r="AR39" s="191"/>
      <c r="AS39" s="191"/>
      <c r="AT39" s="191"/>
      <c r="AU39" s="191"/>
      <c r="AV39" s="191"/>
      <c r="AW39" s="191"/>
      <c r="AX39" s="191"/>
      <c r="AY39" s="191"/>
      <c r="AZ39" s="191"/>
      <c r="BA39" s="191"/>
      <c r="BB39" s="191"/>
      <c r="BC39" s="191"/>
      <c r="BD39" s="191"/>
      <c r="BE39" s="191"/>
      <c r="BF39" s="191"/>
      <c r="BG39" s="191"/>
      <c r="BH39" s="191"/>
      <c r="BI39" s="191"/>
      <c r="BJ39" s="191"/>
      <c r="BK39" s="191"/>
      <c r="BL39" s="192"/>
    </row>
    <row r="40" spans="1:79" ht="18.75" customHeight="1" x14ac:dyDescent="0.2">
      <c r="A40" s="141">
        <v>1</v>
      </c>
      <c r="B40" s="141"/>
      <c r="C40" s="141"/>
      <c r="D40" s="141"/>
      <c r="E40" s="141"/>
      <c r="F40" s="141"/>
      <c r="G40" s="185" t="s">
        <v>257</v>
      </c>
      <c r="H40" s="186"/>
      <c r="I40" s="186"/>
      <c r="J40" s="186"/>
      <c r="K40" s="186"/>
      <c r="L40" s="186"/>
      <c r="M40" s="186"/>
      <c r="N40" s="186"/>
      <c r="O40" s="186"/>
      <c r="P40" s="186"/>
      <c r="Q40" s="186"/>
      <c r="R40" s="186"/>
      <c r="S40" s="186"/>
      <c r="T40" s="186"/>
      <c r="U40" s="186"/>
      <c r="V40" s="186"/>
      <c r="W40" s="186"/>
      <c r="X40" s="186"/>
      <c r="Y40" s="186"/>
      <c r="Z40" s="186"/>
      <c r="AA40" s="186"/>
      <c r="AB40" s="186"/>
      <c r="AC40" s="186"/>
      <c r="AD40" s="186"/>
      <c r="AE40" s="186"/>
      <c r="AF40" s="186"/>
      <c r="AG40" s="186"/>
      <c r="AH40" s="186"/>
      <c r="AI40" s="186"/>
      <c r="AJ40" s="186"/>
      <c r="AK40" s="186"/>
      <c r="AL40" s="186"/>
      <c r="AM40" s="186"/>
      <c r="AN40" s="186"/>
      <c r="AO40" s="186"/>
      <c r="AP40" s="186"/>
      <c r="AQ40" s="186"/>
      <c r="AR40" s="186"/>
      <c r="AS40" s="186"/>
      <c r="AT40" s="186"/>
      <c r="AU40" s="186"/>
      <c r="AV40" s="186"/>
      <c r="AW40" s="186"/>
      <c r="AX40" s="186"/>
      <c r="AY40" s="186"/>
      <c r="AZ40" s="186"/>
      <c r="BA40" s="186"/>
      <c r="BB40" s="186"/>
      <c r="BC40" s="186"/>
      <c r="BD40" s="186"/>
      <c r="BE40" s="186"/>
      <c r="BF40" s="186"/>
      <c r="BG40" s="186"/>
      <c r="BH40" s="186"/>
      <c r="BI40" s="186"/>
      <c r="BJ40" s="186"/>
      <c r="BK40" s="186"/>
      <c r="BL40" s="187"/>
      <c r="CA40" s="36" t="s">
        <v>11</v>
      </c>
    </row>
    <row r="41" spans="1:79" x14ac:dyDescent="0.2">
      <c r="A41" s="69"/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0"/>
      <c r="BH41" s="70"/>
      <c r="BI41" s="70"/>
      <c r="BJ41" s="70"/>
      <c r="BK41" s="70"/>
      <c r="BL41" s="70"/>
    </row>
    <row r="42" spans="1:79" ht="15.75" customHeight="1" x14ac:dyDescent="0.2">
      <c r="A42" s="183" t="s">
        <v>36</v>
      </c>
      <c r="B42" s="183"/>
      <c r="C42" s="183"/>
      <c r="D42" s="183"/>
      <c r="E42" s="183"/>
      <c r="F42" s="183"/>
      <c r="G42" s="183"/>
      <c r="H42" s="183"/>
      <c r="I42" s="183"/>
      <c r="J42" s="183"/>
      <c r="K42" s="183"/>
      <c r="L42" s="183"/>
      <c r="M42" s="183"/>
      <c r="N42" s="183"/>
      <c r="O42" s="183"/>
      <c r="P42" s="183"/>
      <c r="Q42" s="183"/>
      <c r="R42" s="183"/>
      <c r="S42" s="183"/>
      <c r="T42" s="183"/>
      <c r="U42" s="183"/>
      <c r="V42" s="183"/>
      <c r="W42" s="183"/>
      <c r="X42" s="183"/>
      <c r="Y42" s="183"/>
      <c r="Z42" s="183"/>
      <c r="AA42" s="183"/>
      <c r="AB42" s="183"/>
      <c r="AC42" s="183"/>
      <c r="AD42" s="183"/>
      <c r="AE42" s="183"/>
      <c r="AF42" s="183"/>
      <c r="AG42" s="183"/>
      <c r="AH42" s="183"/>
      <c r="AI42" s="183"/>
      <c r="AJ42" s="183"/>
      <c r="AK42" s="183"/>
      <c r="AL42" s="183"/>
      <c r="AM42" s="183"/>
      <c r="AN42" s="183"/>
      <c r="AO42" s="183"/>
      <c r="AP42" s="183"/>
      <c r="AQ42" s="183"/>
      <c r="AR42" s="183"/>
      <c r="AS42" s="183"/>
      <c r="AT42" s="183"/>
      <c r="AU42" s="183"/>
      <c r="AV42" s="183"/>
      <c r="AW42" s="183"/>
      <c r="AX42" s="183"/>
      <c r="AY42" s="183"/>
      <c r="AZ42" s="183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6"/>
    </row>
    <row r="43" spans="1:79" ht="15" customHeight="1" x14ac:dyDescent="0.2">
      <c r="A43" s="194"/>
      <c r="B43" s="194"/>
      <c r="C43" s="194"/>
      <c r="D43" s="194"/>
      <c r="E43" s="194"/>
      <c r="F43" s="194"/>
      <c r="G43" s="194"/>
      <c r="H43" s="194"/>
      <c r="I43" s="194"/>
      <c r="J43" s="194"/>
      <c r="K43" s="194"/>
      <c r="L43" s="194"/>
      <c r="M43" s="194"/>
      <c r="N43" s="194"/>
      <c r="O43" s="194"/>
      <c r="P43" s="194"/>
      <c r="Q43" s="194"/>
      <c r="R43" s="194"/>
      <c r="S43" s="194"/>
      <c r="T43" s="194"/>
      <c r="U43" s="194"/>
      <c r="V43" s="194"/>
      <c r="W43" s="194"/>
      <c r="X43" s="194"/>
      <c r="Y43" s="194"/>
      <c r="Z43" s="194"/>
      <c r="AA43" s="194"/>
      <c r="AB43" s="194"/>
      <c r="AC43" s="194"/>
      <c r="AD43" s="194"/>
      <c r="AE43" s="194"/>
      <c r="AF43" s="194"/>
      <c r="AG43" s="194"/>
      <c r="AH43" s="194"/>
      <c r="AI43" s="194"/>
      <c r="AJ43" s="194"/>
      <c r="AK43" s="194"/>
      <c r="AL43" s="194"/>
      <c r="AM43" s="194"/>
      <c r="AN43" s="194"/>
      <c r="AO43" s="194"/>
      <c r="AP43" s="194"/>
      <c r="AQ43" s="194"/>
      <c r="AR43" s="194"/>
      <c r="AS43" s="194"/>
      <c r="AT43" s="194"/>
      <c r="AU43" s="194"/>
      <c r="AV43" s="194"/>
      <c r="AW43" s="194"/>
      <c r="AX43" s="194"/>
      <c r="AY43" s="194"/>
      <c r="AZ43" s="194"/>
      <c r="BA43" s="58"/>
      <c r="BB43" s="58"/>
      <c r="BC43" s="58"/>
      <c r="BD43" s="58"/>
      <c r="BE43" s="58"/>
      <c r="BF43" s="58"/>
      <c r="BG43" s="58"/>
      <c r="BH43" s="58"/>
      <c r="BI43" s="59"/>
      <c r="BJ43" s="59"/>
      <c r="BK43" s="59"/>
      <c r="BL43" s="59"/>
    </row>
    <row r="44" spans="1:79" ht="15.95" customHeight="1" x14ac:dyDescent="0.2">
      <c r="A44" s="193" t="s">
        <v>25</v>
      </c>
      <c r="B44" s="193"/>
      <c r="C44" s="193"/>
      <c r="D44" s="195" t="s">
        <v>23</v>
      </c>
      <c r="E44" s="196"/>
      <c r="F44" s="196"/>
      <c r="G44" s="196"/>
      <c r="H44" s="196"/>
      <c r="I44" s="196"/>
      <c r="J44" s="196"/>
      <c r="K44" s="196"/>
      <c r="L44" s="196"/>
      <c r="M44" s="196"/>
      <c r="N44" s="196"/>
      <c r="O44" s="196"/>
      <c r="P44" s="196"/>
      <c r="Q44" s="196"/>
      <c r="R44" s="196"/>
      <c r="S44" s="196"/>
      <c r="T44" s="196"/>
      <c r="U44" s="196"/>
      <c r="V44" s="196"/>
      <c r="W44" s="196"/>
      <c r="X44" s="196"/>
      <c r="Y44" s="196"/>
      <c r="Z44" s="196"/>
      <c r="AA44" s="196"/>
      <c r="AB44" s="197"/>
      <c r="AC44" s="193" t="s">
        <v>26</v>
      </c>
      <c r="AD44" s="193"/>
      <c r="AE44" s="193"/>
      <c r="AF44" s="193"/>
      <c r="AG44" s="193"/>
      <c r="AH44" s="193"/>
      <c r="AI44" s="193"/>
      <c r="AJ44" s="193"/>
      <c r="AK44" s="193" t="s">
        <v>27</v>
      </c>
      <c r="AL44" s="193"/>
      <c r="AM44" s="193"/>
      <c r="AN44" s="193"/>
      <c r="AO44" s="193"/>
      <c r="AP44" s="193"/>
      <c r="AQ44" s="193"/>
      <c r="AR44" s="193"/>
      <c r="AS44" s="193" t="s">
        <v>24</v>
      </c>
      <c r="AT44" s="193"/>
      <c r="AU44" s="193"/>
      <c r="AV44" s="193"/>
      <c r="AW44" s="193"/>
      <c r="AX44" s="193"/>
      <c r="AY44" s="193"/>
      <c r="AZ44" s="193"/>
      <c r="BA44" s="60"/>
      <c r="BB44" s="60"/>
      <c r="BC44" s="60"/>
      <c r="BD44" s="60"/>
      <c r="BE44" s="60"/>
      <c r="BF44" s="60"/>
      <c r="BG44" s="60"/>
      <c r="BH44" s="60"/>
    </row>
    <row r="45" spans="1:79" ht="29.1" customHeight="1" x14ac:dyDescent="0.2">
      <c r="A45" s="193"/>
      <c r="B45" s="193"/>
      <c r="C45" s="193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200"/>
      <c r="AC45" s="193"/>
      <c r="AD45" s="193"/>
      <c r="AE45" s="193"/>
      <c r="AF45" s="193"/>
      <c r="AG45" s="193"/>
      <c r="AH45" s="193"/>
      <c r="AI45" s="193"/>
      <c r="AJ45" s="193"/>
      <c r="AK45" s="193"/>
      <c r="AL45" s="193"/>
      <c r="AM45" s="193"/>
      <c r="AN45" s="193"/>
      <c r="AO45" s="193"/>
      <c r="AP45" s="193"/>
      <c r="AQ45" s="193"/>
      <c r="AR45" s="193"/>
      <c r="AS45" s="193"/>
      <c r="AT45" s="193"/>
      <c r="AU45" s="193"/>
      <c r="AV45" s="193"/>
      <c r="AW45" s="193"/>
      <c r="AX45" s="193"/>
      <c r="AY45" s="193"/>
      <c r="AZ45" s="193"/>
      <c r="BA45" s="60"/>
      <c r="BB45" s="60"/>
      <c r="BC45" s="60"/>
      <c r="BD45" s="60"/>
      <c r="BE45" s="60"/>
      <c r="BF45" s="60"/>
      <c r="BG45" s="60"/>
      <c r="BH45" s="60"/>
    </row>
    <row r="46" spans="1:79" ht="15.75" x14ac:dyDescent="0.2">
      <c r="A46" s="193">
        <v>1</v>
      </c>
      <c r="B46" s="193"/>
      <c r="C46" s="193"/>
      <c r="D46" s="201">
        <v>2</v>
      </c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3"/>
      <c r="AC46" s="193">
        <v>3</v>
      </c>
      <c r="AD46" s="193"/>
      <c r="AE46" s="193"/>
      <c r="AF46" s="193"/>
      <c r="AG46" s="193"/>
      <c r="AH46" s="193"/>
      <c r="AI46" s="193"/>
      <c r="AJ46" s="193"/>
      <c r="AK46" s="193">
        <v>4</v>
      </c>
      <c r="AL46" s="193"/>
      <c r="AM46" s="193"/>
      <c r="AN46" s="193"/>
      <c r="AO46" s="193"/>
      <c r="AP46" s="193"/>
      <c r="AQ46" s="193"/>
      <c r="AR46" s="193"/>
      <c r="AS46" s="193">
        <v>5</v>
      </c>
      <c r="AT46" s="193"/>
      <c r="AU46" s="193"/>
      <c r="AV46" s="193"/>
      <c r="AW46" s="193"/>
      <c r="AX46" s="193"/>
      <c r="AY46" s="193"/>
      <c r="AZ46" s="193"/>
      <c r="BA46" s="60"/>
      <c r="BB46" s="60"/>
      <c r="BC46" s="60"/>
      <c r="BD46" s="60"/>
      <c r="BE46" s="60"/>
      <c r="BF46" s="60"/>
      <c r="BG46" s="60"/>
      <c r="BH46" s="60"/>
    </row>
    <row r="47" spans="1:79" ht="25.5" customHeight="1" x14ac:dyDescent="0.2">
      <c r="A47" s="141">
        <v>1</v>
      </c>
      <c r="B47" s="141"/>
      <c r="C47" s="141"/>
      <c r="D47" s="185" t="s">
        <v>302</v>
      </c>
      <c r="E47" s="186"/>
      <c r="F47" s="186"/>
      <c r="G47" s="186"/>
      <c r="H47" s="186"/>
      <c r="I47" s="186"/>
      <c r="J47" s="186"/>
      <c r="K47" s="186"/>
      <c r="L47" s="186"/>
      <c r="M47" s="186"/>
      <c r="N47" s="186"/>
      <c r="O47" s="186"/>
      <c r="P47" s="186"/>
      <c r="Q47" s="186"/>
      <c r="R47" s="186"/>
      <c r="S47" s="186"/>
      <c r="T47" s="186"/>
      <c r="U47" s="186"/>
      <c r="V47" s="186"/>
      <c r="W47" s="186"/>
      <c r="X47" s="186"/>
      <c r="Y47" s="186"/>
      <c r="Z47" s="186"/>
      <c r="AA47" s="186"/>
      <c r="AB47" s="187"/>
      <c r="AC47" s="160">
        <v>825800</v>
      </c>
      <c r="AD47" s="160"/>
      <c r="AE47" s="160"/>
      <c r="AF47" s="160"/>
      <c r="AG47" s="160"/>
      <c r="AH47" s="160"/>
      <c r="AI47" s="160"/>
      <c r="AJ47" s="160"/>
      <c r="AK47" s="160">
        <v>0</v>
      </c>
      <c r="AL47" s="160"/>
      <c r="AM47" s="160"/>
      <c r="AN47" s="160"/>
      <c r="AO47" s="160"/>
      <c r="AP47" s="160"/>
      <c r="AQ47" s="160"/>
      <c r="AR47" s="160"/>
      <c r="AS47" s="160">
        <f>AC47+AK47</f>
        <v>825800</v>
      </c>
      <c r="AT47" s="160"/>
      <c r="AU47" s="160"/>
      <c r="AV47" s="160"/>
      <c r="AW47" s="160"/>
      <c r="AX47" s="160"/>
      <c r="AY47" s="160"/>
      <c r="AZ47" s="160"/>
      <c r="BA47" s="62"/>
      <c r="BB47" s="62"/>
      <c r="BC47" s="62"/>
      <c r="BD47" s="62"/>
      <c r="BE47" s="62"/>
      <c r="BF47" s="62"/>
      <c r="BG47" s="62"/>
      <c r="BH47" s="62"/>
      <c r="CA47" s="36" t="s">
        <v>12</v>
      </c>
    </row>
    <row r="48" spans="1:79" s="61" customFormat="1" ht="20.25" customHeight="1" x14ac:dyDescent="0.2">
      <c r="A48" s="204"/>
      <c r="B48" s="204"/>
      <c r="C48" s="204"/>
      <c r="D48" s="205" t="s">
        <v>59</v>
      </c>
      <c r="E48" s="206"/>
      <c r="F48" s="206"/>
      <c r="G48" s="206"/>
      <c r="H48" s="206"/>
      <c r="I48" s="206"/>
      <c r="J48" s="206"/>
      <c r="K48" s="206"/>
      <c r="L48" s="206"/>
      <c r="M48" s="206"/>
      <c r="N48" s="206"/>
      <c r="O48" s="206"/>
      <c r="P48" s="206"/>
      <c r="Q48" s="206"/>
      <c r="R48" s="206"/>
      <c r="S48" s="206"/>
      <c r="T48" s="206"/>
      <c r="U48" s="206"/>
      <c r="V48" s="206"/>
      <c r="W48" s="206"/>
      <c r="X48" s="206"/>
      <c r="Y48" s="206"/>
      <c r="Z48" s="206"/>
      <c r="AA48" s="206"/>
      <c r="AB48" s="207"/>
      <c r="AC48" s="161">
        <f>SUM(AC47)</f>
        <v>825800</v>
      </c>
      <c r="AD48" s="161"/>
      <c r="AE48" s="161"/>
      <c r="AF48" s="161"/>
      <c r="AG48" s="161"/>
      <c r="AH48" s="161"/>
      <c r="AI48" s="161"/>
      <c r="AJ48" s="161"/>
      <c r="AK48" s="161">
        <v>0</v>
      </c>
      <c r="AL48" s="161"/>
      <c r="AM48" s="161"/>
      <c r="AN48" s="161"/>
      <c r="AO48" s="161"/>
      <c r="AP48" s="161"/>
      <c r="AQ48" s="161"/>
      <c r="AR48" s="161"/>
      <c r="AS48" s="161">
        <f>AC48+AK48</f>
        <v>825800</v>
      </c>
      <c r="AT48" s="161"/>
      <c r="AU48" s="161"/>
      <c r="AV48" s="161"/>
      <c r="AW48" s="161"/>
      <c r="AX48" s="161"/>
      <c r="AY48" s="161"/>
      <c r="AZ48" s="161"/>
      <c r="BA48" s="63"/>
      <c r="BB48" s="63"/>
      <c r="BC48" s="63"/>
      <c r="BD48" s="63"/>
      <c r="BE48" s="63"/>
      <c r="BF48" s="63"/>
      <c r="BG48" s="63"/>
      <c r="BH48" s="63"/>
    </row>
    <row r="50" spans="1:79" ht="15.75" customHeight="1" x14ac:dyDescent="0.2">
      <c r="A50" s="171" t="s">
        <v>37</v>
      </c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1"/>
      <c r="N50" s="171"/>
      <c r="O50" s="171"/>
      <c r="P50" s="171"/>
      <c r="Q50" s="171"/>
      <c r="R50" s="171"/>
      <c r="S50" s="171"/>
      <c r="T50" s="171"/>
      <c r="U50" s="171"/>
      <c r="V50" s="171"/>
      <c r="W50" s="171"/>
      <c r="X50" s="171"/>
      <c r="Y50" s="171"/>
      <c r="Z50" s="171"/>
      <c r="AA50" s="171"/>
      <c r="AB50" s="171"/>
      <c r="AC50" s="171"/>
      <c r="AD50" s="171"/>
      <c r="AE50" s="171"/>
      <c r="AF50" s="171"/>
      <c r="AG50" s="171"/>
      <c r="AH50" s="171"/>
      <c r="AI50" s="171"/>
      <c r="AJ50" s="171"/>
      <c r="AK50" s="171"/>
      <c r="AL50" s="171"/>
      <c r="AM50" s="171"/>
      <c r="AN50" s="171"/>
      <c r="AO50" s="171"/>
      <c r="AP50" s="171"/>
      <c r="AQ50" s="171"/>
      <c r="AR50" s="171"/>
      <c r="AS50" s="171"/>
      <c r="AT50" s="171"/>
      <c r="AU50" s="171"/>
      <c r="AV50" s="171"/>
      <c r="AW50" s="171"/>
      <c r="AX50" s="171"/>
      <c r="AY50" s="171"/>
      <c r="AZ50" s="171"/>
      <c r="BA50" s="171"/>
      <c r="BB50" s="171"/>
      <c r="BC50" s="171"/>
      <c r="BD50" s="171"/>
      <c r="BE50" s="171"/>
      <c r="BF50" s="171"/>
      <c r="BG50" s="171"/>
      <c r="BH50" s="171"/>
      <c r="BI50" s="171"/>
      <c r="BJ50" s="171"/>
      <c r="BK50" s="171"/>
      <c r="BL50" s="171"/>
    </row>
    <row r="51" spans="1:79" ht="15" customHeight="1" x14ac:dyDescent="0.2">
      <c r="A51" s="194"/>
      <c r="B51" s="194"/>
      <c r="C51" s="194"/>
      <c r="D51" s="194"/>
      <c r="E51" s="194"/>
      <c r="F51" s="194"/>
      <c r="G51" s="194"/>
      <c r="H51" s="194"/>
      <c r="I51" s="194"/>
      <c r="J51" s="194"/>
      <c r="K51" s="194"/>
      <c r="L51" s="194"/>
      <c r="M51" s="194"/>
      <c r="N51" s="194"/>
      <c r="O51" s="194"/>
      <c r="P51" s="194"/>
      <c r="Q51" s="194"/>
      <c r="R51" s="194"/>
      <c r="S51" s="194"/>
      <c r="T51" s="194"/>
      <c r="U51" s="194"/>
      <c r="V51" s="194"/>
      <c r="W51" s="194"/>
      <c r="X51" s="194"/>
      <c r="Y51" s="194"/>
      <c r="Z51" s="194"/>
      <c r="AA51" s="194"/>
      <c r="AB51" s="194"/>
      <c r="AC51" s="194"/>
      <c r="AD51" s="194"/>
      <c r="AE51" s="194"/>
      <c r="AF51" s="194"/>
      <c r="AG51" s="194"/>
      <c r="AH51" s="194"/>
      <c r="AI51" s="194"/>
      <c r="AJ51" s="194"/>
      <c r="AK51" s="194"/>
      <c r="AL51" s="194"/>
      <c r="AM51" s="194"/>
      <c r="AN51" s="194"/>
      <c r="AO51" s="194"/>
      <c r="AP51" s="194"/>
      <c r="AQ51" s="194"/>
      <c r="AR51" s="194"/>
      <c r="AS51" s="194"/>
      <c r="AT51" s="194"/>
      <c r="AU51" s="194"/>
      <c r="AV51" s="194"/>
      <c r="AW51" s="194"/>
      <c r="AX51" s="194"/>
      <c r="AY51" s="194"/>
      <c r="AZ51" s="59"/>
      <c r="BA51" s="59"/>
      <c r="BB51" s="59"/>
      <c r="BC51" s="59"/>
      <c r="BD51" s="59"/>
      <c r="BE51" s="59"/>
      <c r="BF51" s="59"/>
      <c r="BG51" s="59"/>
      <c r="BH51" s="59"/>
      <c r="BI51" s="59"/>
      <c r="BJ51" s="59"/>
      <c r="BK51" s="59"/>
      <c r="BL51" s="59"/>
    </row>
    <row r="52" spans="1:79" ht="15.95" customHeight="1" x14ac:dyDescent="0.2">
      <c r="A52" s="193" t="s">
        <v>25</v>
      </c>
      <c r="B52" s="193"/>
      <c r="C52" s="193"/>
      <c r="D52" s="195" t="s">
        <v>29</v>
      </c>
      <c r="E52" s="196"/>
      <c r="F52" s="196"/>
      <c r="G52" s="196"/>
      <c r="H52" s="196"/>
      <c r="I52" s="196"/>
      <c r="J52" s="196"/>
      <c r="K52" s="196"/>
      <c r="L52" s="196"/>
      <c r="M52" s="196"/>
      <c r="N52" s="196"/>
      <c r="O52" s="196"/>
      <c r="P52" s="196"/>
      <c r="Q52" s="196"/>
      <c r="R52" s="196"/>
      <c r="S52" s="196"/>
      <c r="T52" s="196"/>
      <c r="U52" s="196"/>
      <c r="V52" s="196"/>
      <c r="W52" s="196"/>
      <c r="X52" s="196"/>
      <c r="Y52" s="196"/>
      <c r="Z52" s="196"/>
      <c r="AA52" s="197"/>
      <c r="AB52" s="193" t="s">
        <v>26</v>
      </c>
      <c r="AC52" s="193"/>
      <c r="AD52" s="193"/>
      <c r="AE52" s="193"/>
      <c r="AF52" s="193"/>
      <c r="AG52" s="193"/>
      <c r="AH52" s="193"/>
      <c r="AI52" s="193"/>
      <c r="AJ52" s="193" t="s">
        <v>27</v>
      </c>
      <c r="AK52" s="193"/>
      <c r="AL52" s="193"/>
      <c r="AM52" s="193"/>
      <c r="AN52" s="193"/>
      <c r="AO52" s="193"/>
      <c r="AP52" s="193"/>
      <c r="AQ52" s="193"/>
      <c r="AR52" s="193" t="s">
        <v>24</v>
      </c>
      <c r="AS52" s="193"/>
      <c r="AT52" s="193"/>
      <c r="AU52" s="193"/>
      <c r="AV52" s="193"/>
      <c r="AW52" s="193"/>
      <c r="AX52" s="193"/>
      <c r="AY52" s="193"/>
    </row>
    <row r="53" spans="1:79" ht="29.1" customHeight="1" x14ac:dyDescent="0.2">
      <c r="A53" s="193"/>
      <c r="B53" s="193"/>
      <c r="C53" s="193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200"/>
      <c r="AB53" s="193"/>
      <c r="AC53" s="193"/>
      <c r="AD53" s="193"/>
      <c r="AE53" s="193"/>
      <c r="AF53" s="193"/>
      <c r="AG53" s="193"/>
      <c r="AH53" s="193"/>
      <c r="AI53" s="193"/>
      <c r="AJ53" s="193"/>
      <c r="AK53" s="193"/>
      <c r="AL53" s="193"/>
      <c r="AM53" s="193"/>
      <c r="AN53" s="193"/>
      <c r="AO53" s="193"/>
      <c r="AP53" s="193"/>
      <c r="AQ53" s="193"/>
      <c r="AR53" s="193"/>
      <c r="AS53" s="193"/>
      <c r="AT53" s="193"/>
      <c r="AU53" s="193"/>
      <c r="AV53" s="193"/>
      <c r="AW53" s="193"/>
      <c r="AX53" s="193"/>
      <c r="AY53" s="193"/>
    </row>
    <row r="54" spans="1:79" ht="15.75" customHeight="1" x14ac:dyDescent="0.2">
      <c r="A54" s="193">
        <v>1</v>
      </c>
      <c r="B54" s="193"/>
      <c r="C54" s="193"/>
      <c r="D54" s="201">
        <v>2</v>
      </c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3"/>
      <c r="AB54" s="193">
        <v>3</v>
      </c>
      <c r="AC54" s="193"/>
      <c r="AD54" s="193"/>
      <c r="AE54" s="193"/>
      <c r="AF54" s="193"/>
      <c r="AG54" s="193"/>
      <c r="AH54" s="193"/>
      <c r="AI54" s="193"/>
      <c r="AJ54" s="193">
        <v>4</v>
      </c>
      <c r="AK54" s="193"/>
      <c r="AL54" s="193"/>
      <c r="AM54" s="193"/>
      <c r="AN54" s="193"/>
      <c r="AO54" s="193"/>
      <c r="AP54" s="193"/>
      <c r="AQ54" s="193"/>
      <c r="AR54" s="193">
        <v>5</v>
      </c>
      <c r="AS54" s="193"/>
      <c r="AT54" s="193"/>
      <c r="AU54" s="193"/>
      <c r="AV54" s="193"/>
      <c r="AW54" s="193"/>
      <c r="AX54" s="193"/>
      <c r="AY54" s="193"/>
    </row>
    <row r="55" spans="1:79" ht="25.5" customHeight="1" x14ac:dyDescent="0.2">
      <c r="A55" s="141">
        <v>1</v>
      </c>
      <c r="B55" s="141"/>
      <c r="C55" s="141"/>
      <c r="D55" s="185" t="s">
        <v>301</v>
      </c>
      <c r="E55" s="186"/>
      <c r="F55" s="186"/>
      <c r="G55" s="186"/>
      <c r="H55" s="186"/>
      <c r="I55" s="186"/>
      <c r="J55" s="186"/>
      <c r="K55" s="186"/>
      <c r="L55" s="186"/>
      <c r="M55" s="186"/>
      <c r="N55" s="186"/>
      <c r="O55" s="186"/>
      <c r="P55" s="186"/>
      <c r="Q55" s="186"/>
      <c r="R55" s="186"/>
      <c r="S55" s="186"/>
      <c r="T55" s="186"/>
      <c r="U55" s="186"/>
      <c r="V55" s="186"/>
      <c r="W55" s="186"/>
      <c r="X55" s="186"/>
      <c r="Y55" s="186"/>
      <c r="Z55" s="186"/>
      <c r="AA55" s="187"/>
      <c r="AB55" s="160">
        <v>825800</v>
      </c>
      <c r="AC55" s="160"/>
      <c r="AD55" s="160"/>
      <c r="AE55" s="160"/>
      <c r="AF55" s="160"/>
      <c r="AG55" s="160"/>
      <c r="AH55" s="160"/>
      <c r="AI55" s="160"/>
      <c r="AJ55" s="160">
        <v>0</v>
      </c>
      <c r="AK55" s="160"/>
      <c r="AL55" s="160"/>
      <c r="AM55" s="160"/>
      <c r="AN55" s="160"/>
      <c r="AO55" s="160"/>
      <c r="AP55" s="160"/>
      <c r="AQ55" s="160"/>
      <c r="AR55" s="160">
        <f>AB55+AJ55</f>
        <v>825800</v>
      </c>
      <c r="AS55" s="160"/>
      <c r="AT55" s="160"/>
      <c r="AU55" s="160"/>
      <c r="AV55" s="160"/>
      <c r="AW55" s="160"/>
      <c r="AX55" s="160"/>
      <c r="AY55" s="160"/>
      <c r="CA55" s="36" t="s">
        <v>14</v>
      </c>
    </row>
    <row r="56" spans="1:79" s="61" customFormat="1" ht="19.5" customHeight="1" x14ac:dyDescent="0.2">
      <c r="A56" s="204"/>
      <c r="B56" s="204"/>
      <c r="C56" s="204"/>
      <c r="D56" s="205" t="s">
        <v>24</v>
      </c>
      <c r="E56" s="206"/>
      <c r="F56" s="206"/>
      <c r="G56" s="206"/>
      <c r="H56" s="206"/>
      <c r="I56" s="206"/>
      <c r="J56" s="206"/>
      <c r="K56" s="206"/>
      <c r="L56" s="206"/>
      <c r="M56" s="206"/>
      <c r="N56" s="206"/>
      <c r="O56" s="206"/>
      <c r="P56" s="206"/>
      <c r="Q56" s="206"/>
      <c r="R56" s="206"/>
      <c r="S56" s="206"/>
      <c r="T56" s="206"/>
      <c r="U56" s="206"/>
      <c r="V56" s="206"/>
      <c r="W56" s="206"/>
      <c r="X56" s="206"/>
      <c r="Y56" s="206"/>
      <c r="Z56" s="206"/>
      <c r="AA56" s="207"/>
      <c r="AB56" s="161">
        <f>SUM(AB55)</f>
        <v>825800</v>
      </c>
      <c r="AC56" s="161"/>
      <c r="AD56" s="161"/>
      <c r="AE56" s="161"/>
      <c r="AF56" s="161"/>
      <c r="AG56" s="161"/>
      <c r="AH56" s="161"/>
      <c r="AI56" s="161"/>
      <c r="AJ56" s="161">
        <v>0</v>
      </c>
      <c r="AK56" s="161"/>
      <c r="AL56" s="161"/>
      <c r="AM56" s="161"/>
      <c r="AN56" s="161"/>
      <c r="AO56" s="161"/>
      <c r="AP56" s="161"/>
      <c r="AQ56" s="161"/>
      <c r="AR56" s="161">
        <f>AB56+AJ56</f>
        <v>825800</v>
      </c>
      <c r="AS56" s="161"/>
      <c r="AT56" s="161"/>
      <c r="AU56" s="161"/>
      <c r="AV56" s="161"/>
      <c r="AW56" s="161"/>
      <c r="AX56" s="161"/>
      <c r="AY56" s="161"/>
    </row>
    <row r="58" spans="1:79" ht="15.75" customHeight="1" x14ac:dyDescent="0.2">
      <c r="A58" s="183" t="s">
        <v>38</v>
      </c>
      <c r="B58" s="183"/>
      <c r="C58" s="183"/>
      <c r="D58" s="183"/>
      <c r="E58" s="183"/>
      <c r="F58" s="183"/>
      <c r="G58" s="183"/>
      <c r="H58" s="183"/>
      <c r="I58" s="183"/>
      <c r="J58" s="183"/>
      <c r="K58" s="183"/>
      <c r="L58" s="183"/>
      <c r="M58" s="183"/>
      <c r="N58" s="183"/>
      <c r="O58" s="183"/>
      <c r="P58" s="183"/>
      <c r="Q58" s="183"/>
      <c r="R58" s="183"/>
      <c r="S58" s="183"/>
      <c r="T58" s="183"/>
      <c r="U58" s="183"/>
      <c r="V58" s="183"/>
      <c r="W58" s="183"/>
      <c r="X58" s="183"/>
      <c r="Y58" s="183"/>
      <c r="Z58" s="183"/>
      <c r="AA58" s="183"/>
      <c r="AB58" s="183"/>
      <c r="AC58" s="183"/>
      <c r="AD58" s="183"/>
      <c r="AE58" s="183"/>
      <c r="AF58" s="183"/>
      <c r="AG58" s="183"/>
      <c r="AH58" s="183"/>
      <c r="AI58" s="183"/>
      <c r="AJ58" s="183"/>
      <c r="AK58" s="183"/>
      <c r="AL58" s="183"/>
      <c r="AM58" s="183"/>
      <c r="AN58" s="183"/>
      <c r="AO58" s="183"/>
      <c r="AP58" s="183"/>
      <c r="AQ58" s="183"/>
      <c r="AR58" s="183"/>
      <c r="AS58" s="183"/>
      <c r="AT58" s="183"/>
      <c r="AU58" s="183"/>
      <c r="AV58" s="183"/>
      <c r="AW58" s="183"/>
      <c r="AX58" s="183"/>
      <c r="AY58" s="183"/>
      <c r="AZ58" s="183"/>
      <c r="BA58" s="183"/>
      <c r="BB58" s="183"/>
      <c r="BC58" s="183"/>
      <c r="BD58" s="183"/>
      <c r="BE58" s="183"/>
      <c r="BF58" s="183"/>
      <c r="BG58" s="183"/>
      <c r="BH58" s="183"/>
      <c r="BI58" s="183"/>
      <c r="BJ58" s="183"/>
      <c r="BK58" s="183"/>
      <c r="BL58" s="183"/>
    </row>
    <row r="59" spans="1:79" ht="30" customHeight="1" x14ac:dyDescent="0.2">
      <c r="A59" s="193" t="s">
        <v>25</v>
      </c>
      <c r="B59" s="193"/>
      <c r="C59" s="193"/>
      <c r="D59" s="193"/>
      <c r="E59" s="193"/>
      <c r="F59" s="193"/>
      <c r="G59" s="201" t="s">
        <v>39</v>
      </c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3"/>
      <c r="Z59" s="193" t="s">
        <v>2</v>
      </c>
      <c r="AA59" s="193"/>
      <c r="AB59" s="193"/>
      <c r="AC59" s="193"/>
      <c r="AD59" s="193"/>
      <c r="AE59" s="193" t="s">
        <v>1</v>
      </c>
      <c r="AF59" s="193"/>
      <c r="AG59" s="193"/>
      <c r="AH59" s="193"/>
      <c r="AI59" s="193"/>
      <c r="AJ59" s="193"/>
      <c r="AK59" s="193"/>
      <c r="AL59" s="193"/>
      <c r="AM59" s="193"/>
      <c r="AN59" s="193"/>
      <c r="AO59" s="201" t="s">
        <v>26</v>
      </c>
      <c r="AP59" s="202"/>
      <c r="AQ59" s="202"/>
      <c r="AR59" s="202"/>
      <c r="AS59" s="202"/>
      <c r="AT59" s="202"/>
      <c r="AU59" s="202"/>
      <c r="AV59" s="203"/>
      <c r="AW59" s="201" t="s">
        <v>27</v>
      </c>
      <c r="AX59" s="202"/>
      <c r="AY59" s="202"/>
      <c r="AZ59" s="202"/>
      <c r="BA59" s="202"/>
      <c r="BB59" s="202"/>
      <c r="BC59" s="202"/>
      <c r="BD59" s="203"/>
      <c r="BE59" s="201" t="s">
        <v>24</v>
      </c>
      <c r="BF59" s="202"/>
      <c r="BG59" s="202"/>
      <c r="BH59" s="202"/>
      <c r="BI59" s="202"/>
      <c r="BJ59" s="202"/>
      <c r="BK59" s="202"/>
      <c r="BL59" s="203"/>
    </row>
    <row r="60" spans="1:79" ht="15.75" customHeight="1" x14ac:dyDescent="0.2">
      <c r="A60" s="193">
        <v>1</v>
      </c>
      <c r="B60" s="193"/>
      <c r="C60" s="193"/>
      <c r="D60" s="193"/>
      <c r="E60" s="193"/>
      <c r="F60" s="193"/>
      <c r="G60" s="201">
        <v>2</v>
      </c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3"/>
      <c r="Z60" s="193">
        <v>3</v>
      </c>
      <c r="AA60" s="193"/>
      <c r="AB60" s="193"/>
      <c r="AC60" s="193"/>
      <c r="AD60" s="193"/>
      <c r="AE60" s="193">
        <v>4</v>
      </c>
      <c r="AF60" s="193"/>
      <c r="AG60" s="193"/>
      <c r="AH60" s="193"/>
      <c r="AI60" s="193"/>
      <c r="AJ60" s="193"/>
      <c r="AK60" s="193"/>
      <c r="AL60" s="193"/>
      <c r="AM60" s="193"/>
      <c r="AN60" s="193"/>
      <c r="AO60" s="193">
        <v>5</v>
      </c>
      <c r="AP60" s="193"/>
      <c r="AQ60" s="193"/>
      <c r="AR60" s="193"/>
      <c r="AS60" s="193"/>
      <c r="AT60" s="193"/>
      <c r="AU60" s="193"/>
      <c r="AV60" s="193"/>
      <c r="AW60" s="193">
        <v>6</v>
      </c>
      <c r="AX60" s="193"/>
      <c r="AY60" s="193"/>
      <c r="AZ60" s="193"/>
      <c r="BA60" s="193"/>
      <c r="BB60" s="193"/>
      <c r="BC60" s="193"/>
      <c r="BD60" s="193"/>
      <c r="BE60" s="193">
        <v>7</v>
      </c>
      <c r="BF60" s="193"/>
      <c r="BG60" s="193"/>
      <c r="BH60" s="193"/>
      <c r="BI60" s="193"/>
      <c r="BJ60" s="193"/>
      <c r="BK60" s="193"/>
      <c r="BL60" s="193"/>
    </row>
    <row r="61" spans="1:79" s="61" customFormat="1" ht="12.75" customHeight="1" x14ac:dyDescent="0.2">
      <c r="A61" s="204">
        <v>1</v>
      </c>
      <c r="B61" s="204"/>
      <c r="C61" s="204"/>
      <c r="D61" s="204"/>
      <c r="E61" s="204"/>
      <c r="F61" s="204"/>
      <c r="G61" s="209" t="s">
        <v>60</v>
      </c>
      <c r="H61" s="210"/>
      <c r="I61" s="210"/>
      <c r="J61" s="210"/>
      <c r="K61" s="210"/>
      <c r="L61" s="210"/>
      <c r="M61" s="210"/>
      <c r="N61" s="210"/>
      <c r="O61" s="210"/>
      <c r="P61" s="210"/>
      <c r="Q61" s="210"/>
      <c r="R61" s="210"/>
      <c r="S61" s="210"/>
      <c r="T61" s="210"/>
      <c r="U61" s="210"/>
      <c r="V61" s="210"/>
      <c r="W61" s="210"/>
      <c r="X61" s="210"/>
      <c r="Y61" s="211"/>
      <c r="Z61" s="212"/>
      <c r="AA61" s="212"/>
      <c r="AB61" s="212"/>
      <c r="AC61" s="212"/>
      <c r="AD61" s="212"/>
      <c r="AE61" s="212"/>
      <c r="AF61" s="212"/>
      <c r="AG61" s="212"/>
      <c r="AH61" s="212"/>
      <c r="AI61" s="212"/>
      <c r="AJ61" s="212"/>
      <c r="AK61" s="212"/>
      <c r="AL61" s="212"/>
      <c r="AM61" s="212"/>
      <c r="AN61" s="209"/>
      <c r="AO61" s="161"/>
      <c r="AP61" s="161"/>
      <c r="AQ61" s="161"/>
      <c r="AR61" s="161"/>
      <c r="AS61" s="161"/>
      <c r="AT61" s="161"/>
      <c r="AU61" s="161"/>
      <c r="AV61" s="161"/>
      <c r="AW61" s="161"/>
      <c r="AX61" s="161"/>
      <c r="AY61" s="161"/>
      <c r="AZ61" s="161"/>
      <c r="BA61" s="161"/>
      <c r="BB61" s="161"/>
      <c r="BC61" s="161"/>
      <c r="BD61" s="161"/>
      <c r="BE61" s="161"/>
      <c r="BF61" s="161"/>
      <c r="BG61" s="161"/>
      <c r="BH61" s="161"/>
      <c r="BI61" s="161"/>
      <c r="BJ61" s="161"/>
      <c r="BK61" s="161"/>
      <c r="BL61" s="161"/>
      <c r="CA61" s="61" t="s">
        <v>16</v>
      </c>
    </row>
    <row r="62" spans="1:79" ht="18" customHeight="1" x14ac:dyDescent="0.2">
      <c r="A62" s="141"/>
      <c r="B62" s="141"/>
      <c r="C62" s="141"/>
      <c r="D62" s="141"/>
      <c r="E62" s="141"/>
      <c r="F62" s="141"/>
      <c r="G62" s="162" t="s">
        <v>66</v>
      </c>
      <c r="H62" s="221"/>
      <c r="I62" s="221"/>
      <c r="J62" s="221"/>
      <c r="K62" s="221"/>
      <c r="L62" s="221"/>
      <c r="M62" s="221"/>
      <c r="N62" s="221"/>
      <c r="O62" s="221"/>
      <c r="P62" s="221"/>
      <c r="Q62" s="221"/>
      <c r="R62" s="221"/>
      <c r="S62" s="221"/>
      <c r="T62" s="221"/>
      <c r="U62" s="221"/>
      <c r="V62" s="221"/>
      <c r="W62" s="221"/>
      <c r="X62" s="221"/>
      <c r="Y62" s="222"/>
      <c r="Z62" s="145" t="s">
        <v>67</v>
      </c>
      <c r="AA62" s="145"/>
      <c r="AB62" s="145"/>
      <c r="AC62" s="145"/>
      <c r="AD62" s="145"/>
      <c r="AE62" s="145" t="s">
        <v>68</v>
      </c>
      <c r="AF62" s="145"/>
      <c r="AG62" s="145"/>
      <c r="AH62" s="145"/>
      <c r="AI62" s="145"/>
      <c r="AJ62" s="145"/>
      <c r="AK62" s="145"/>
      <c r="AL62" s="145"/>
      <c r="AM62" s="145"/>
      <c r="AN62" s="162"/>
      <c r="AO62" s="160">
        <v>825800</v>
      </c>
      <c r="AP62" s="160"/>
      <c r="AQ62" s="160"/>
      <c r="AR62" s="160"/>
      <c r="AS62" s="160"/>
      <c r="AT62" s="160"/>
      <c r="AU62" s="160"/>
      <c r="AV62" s="160"/>
      <c r="AW62" s="160">
        <v>0</v>
      </c>
      <c r="AX62" s="160"/>
      <c r="AY62" s="160"/>
      <c r="AZ62" s="160"/>
      <c r="BA62" s="160"/>
      <c r="BB62" s="160"/>
      <c r="BC62" s="160"/>
      <c r="BD62" s="160"/>
      <c r="BE62" s="160">
        <f t="shared" ref="BE62:BE63" si="0">AO62+AW62</f>
        <v>825800</v>
      </c>
      <c r="BF62" s="160"/>
      <c r="BG62" s="160"/>
      <c r="BH62" s="160"/>
      <c r="BI62" s="160"/>
      <c r="BJ62" s="160"/>
      <c r="BK62" s="160"/>
      <c r="BL62" s="160"/>
    </row>
    <row r="63" spans="1:79" ht="25.5" customHeight="1" x14ac:dyDescent="0.2">
      <c r="A63" s="141"/>
      <c r="B63" s="141"/>
      <c r="C63" s="141"/>
      <c r="D63" s="141"/>
      <c r="E63" s="141"/>
      <c r="F63" s="141"/>
      <c r="G63" s="162" t="s">
        <v>303</v>
      </c>
      <c r="H63" s="221"/>
      <c r="I63" s="221"/>
      <c r="J63" s="221"/>
      <c r="K63" s="221"/>
      <c r="L63" s="221"/>
      <c r="M63" s="221"/>
      <c r="N63" s="221"/>
      <c r="O63" s="221"/>
      <c r="P63" s="221"/>
      <c r="Q63" s="221"/>
      <c r="R63" s="221"/>
      <c r="S63" s="221"/>
      <c r="T63" s="221"/>
      <c r="U63" s="221"/>
      <c r="V63" s="221"/>
      <c r="W63" s="221"/>
      <c r="X63" s="221"/>
      <c r="Y63" s="222"/>
      <c r="Z63" s="145" t="s">
        <v>63</v>
      </c>
      <c r="AA63" s="145"/>
      <c r="AB63" s="145"/>
      <c r="AC63" s="145"/>
      <c r="AD63" s="145"/>
      <c r="AE63" s="145" t="s">
        <v>229</v>
      </c>
      <c r="AF63" s="145"/>
      <c r="AG63" s="145"/>
      <c r="AH63" s="145"/>
      <c r="AI63" s="145"/>
      <c r="AJ63" s="145"/>
      <c r="AK63" s="145"/>
      <c r="AL63" s="145"/>
      <c r="AM63" s="145"/>
      <c r="AN63" s="162"/>
      <c r="AO63" s="160">
        <v>62</v>
      </c>
      <c r="AP63" s="160"/>
      <c r="AQ63" s="160"/>
      <c r="AR63" s="160"/>
      <c r="AS63" s="160"/>
      <c r="AT63" s="160"/>
      <c r="AU63" s="160"/>
      <c r="AV63" s="160"/>
      <c r="AW63" s="160">
        <v>0</v>
      </c>
      <c r="AX63" s="160"/>
      <c r="AY63" s="160"/>
      <c r="AZ63" s="160"/>
      <c r="BA63" s="160"/>
      <c r="BB63" s="160"/>
      <c r="BC63" s="160"/>
      <c r="BD63" s="160"/>
      <c r="BE63" s="160">
        <f t="shared" si="0"/>
        <v>62</v>
      </c>
      <c r="BF63" s="160"/>
      <c r="BG63" s="160"/>
      <c r="BH63" s="160"/>
      <c r="BI63" s="160"/>
      <c r="BJ63" s="160"/>
      <c r="BK63" s="160"/>
      <c r="BL63" s="160"/>
    </row>
    <row r="64" spans="1:79" s="61" customFormat="1" ht="12.75" customHeight="1" x14ac:dyDescent="0.2">
      <c r="A64" s="204">
        <v>2</v>
      </c>
      <c r="B64" s="204"/>
      <c r="C64" s="204"/>
      <c r="D64" s="204"/>
      <c r="E64" s="204"/>
      <c r="F64" s="204"/>
      <c r="G64" s="209" t="s">
        <v>69</v>
      </c>
      <c r="H64" s="223"/>
      <c r="I64" s="223"/>
      <c r="J64" s="223"/>
      <c r="K64" s="223"/>
      <c r="L64" s="223"/>
      <c r="M64" s="223"/>
      <c r="N64" s="223"/>
      <c r="O64" s="223"/>
      <c r="P64" s="223"/>
      <c r="Q64" s="223"/>
      <c r="R64" s="223"/>
      <c r="S64" s="223"/>
      <c r="T64" s="223"/>
      <c r="U64" s="223"/>
      <c r="V64" s="223"/>
      <c r="W64" s="223"/>
      <c r="X64" s="223"/>
      <c r="Y64" s="224"/>
      <c r="Z64" s="212"/>
      <c r="AA64" s="212"/>
      <c r="AB64" s="212"/>
      <c r="AC64" s="212"/>
      <c r="AD64" s="212"/>
      <c r="AE64" s="212"/>
      <c r="AF64" s="212"/>
      <c r="AG64" s="212"/>
      <c r="AH64" s="212"/>
      <c r="AI64" s="212"/>
      <c r="AJ64" s="212"/>
      <c r="AK64" s="212"/>
      <c r="AL64" s="212"/>
      <c r="AM64" s="212"/>
      <c r="AN64" s="209"/>
      <c r="AO64" s="161"/>
      <c r="AP64" s="161"/>
      <c r="AQ64" s="161"/>
      <c r="AR64" s="161"/>
      <c r="AS64" s="161"/>
      <c r="AT64" s="161"/>
      <c r="AU64" s="161"/>
      <c r="AV64" s="161"/>
      <c r="AW64" s="161"/>
      <c r="AX64" s="161"/>
      <c r="AY64" s="161"/>
      <c r="AZ64" s="161"/>
      <c r="BA64" s="161"/>
      <c r="BB64" s="161"/>
      <c r="BC64" s="161"/>
      <c r="BD64" s="161"/>
      <c r="BE64" s="161"/>
      <c r="BF64" s="161"/>
      <c r="BG64" s="161"/>
      <c r="BH64" s="161"/>
      <c r="BI64" s="161"/>
      <c r="BJ64" s="161"/>
      <c r="BK64" s="161"/>
      <c r="BL64" s="161"/>
    </row>
    <row r="65" spans="1:64" ht="25.5" customHeight="1" x14ac:dyDescent="0.2">
      <c r="A65" s="141"/>
      <c r="B65" s="141"/>
      <c r="C65" s="141"/>
      <c r="D65" s="141"/>
      <c r="E65" s="141"/>
      <c r="F65" s="141"/>
      <c r="G65" s="162" t="s">
        <v>304</v>
      </c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2"/>
      <c r="Z65" s="145" t="s">
        <v>63</v>
      </c>
      <c r="AA65" s="145"/>
      <c r="AB65" s="145"/>
      <c r="AC65" s="145"/>
      <c r="AD65" s="145"/>
      <c r="AE65" s="145" t="s">
        <v>229</v>
      </c>
      <c r="AF65" s="145"/>
      <c r="AG65" s="145"/>
      <c r="AH65" s="145"/>
      <c r="AI65" s="145"/>
      <c r="AJ65" s="145"/>
      <c r="AK65" s="145"/>
      <c r="AL65" s="145"/>
      <c r="AM65" s="145"/>
      <c r="AN65" s="162"/>
      <c r="AO65" s="160">
        <v>8422</v>
      </c>
      <c r="AP65" s="160"/>
      <c r="AQ65" s="160"/>
      <c r="AR65" s="160"/>
      <c r="AS65" s="160"/>
      <c r="AT65" s="160"/>
      <c r="AU65" s="160"/>
      <c r="AV65" s="160"/>
      <c r="AW65" s="160">
        <v>0</v>
      </c>
      <c r="AX65" s="160"/>
      <c r="AY65" s="160"/>
      <c r="AZ65" s="160"/>
      <c r="BA65" s="160"/>
      <c r="BB65" s="160"/>
      <c r="BC65" s="160"/>
      <c r="BD65" s="160"/>
      <c r="BE65" s="160">
        <f t="shared" ref="BE65" si="1">AO65+AW65</f>
        <v>8422</v>
      </c>
      <c r="BF65" s="160"/>
      <c r="BG65" s="160"/>
      <c r="BH65" s="160"/>
      <c r="BI65" s="160"/>
      <c r="BJ65" s="160"/>
      <c r="BK65" s="160"/>
      <c r="BL65" s="160"/>
    </row>
    <row r="66" spans="1:64" s="61" customFormat="1" ht="12.75" customHeight="1" x14ac:dyDescent="0.2">
      <c r="A66" s="204">
        <v>3</v>
      </c>
      <c r="B66" s="204"/>
      <c r="C66" s="204"/>
      <c r="D66" s="204"/>
      <c r="E66" s="204"/>
      <c r="F66" s="204"/>
      <c r="G66" s="209" t="s">
        <v>74</v>
      </c>
      <c r="H66" s="223"/>
      <c r="I66" s="223"/>
      <c r="J66" s="223"/>
      <c r="K66" s="223"/>
      <c r="L66" s="223"/>
      <c r="M66" s="223"/>
      <c r="N66" s="223"/>
      <c r="O66" s="223"/>
      <c r="P66" s="223"/>
      <c r="Q66" s="223"/>
      <c r="R66" s="223"/>
      <c r="S66" s="223"/>
      <c r="T66" s="223"/>
      <c r="U66" s="223"/>
      <c r="V66" s="223"/>
      <c r="W66" s="223"/>
      <c r="X66" s="223"/>
      <c r="Y66" s="224"/>
      <c r="Z66" s="212"/>
      <c r="AA66" s="212"/>
      <c r="AB66" s="212"/>
      <c r="AC66" s="212"/>
      <c r="AD66" s="212"/>
      <c r="AE66" s="212"/>
      <c r="AF66" s="212"/>
      <c r="AG66" s="212"/>
      <c r="AH66" s="212"/>
      <c r="AI66" s="212"/>
      <c r="AJ66" s="212"/>
      <c r="AK66" s="212"/>
      <c r="AL66" s="212"/>
      <c r="AM66" s="212"/>
      <c r="AN66" s="209"/>
      <c r="AO66" s="161"/>
      <c r="AP66" s="161"/>
      <c r="AQ66" s="161"/>
      <c r="AR66" s="161"/>
      <c r="AS66" s="161"/>
      <c r="AT66" s="161"/>
      <c r="AU66" s="161"/>
      <c r="AV66" s="161"/>
      <c r="AW66" s="161"/>
      <c r="AX66" s="161"/>
      <c r="AY66" s="161"/>
      <c r="AZ66" s="161"/>
      <c r="BA66" s="161"/>
      <c r="BB66" s="161"/>
      <c r="BC66" s="161"/>
      <c r="BD66" s="161"/>
      <c r="BE66" s="161"/>
      <c r="BF66" s="161"/>
      <c r="BG66" s="161"/>
      <c r="BH66" s="161"/>
      <c r="BI66" s="161"/>
      <c r="BJ66" s="161"/>
      <c r="BK66" s="161"/>
      <c r="BL66" s="161"/>
    </row>
    <row r="67" spans="1:64" ht="38.25" customHeight="1" x14ac:dyDescent="0.2">
      <c r="A67" s="141"/>
      <c r="B67" s="141"/>
      <c r="C67" s="141"/>
      <c r="D67" s="141"/>
      <c r="E67" s="141"/>
      <c r="F67" s="141"/>
      <c r="G67" s="162" t="s">
        <v>305</v>
      </c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2"/>
      <c r="Z67" s="145" t="s">
        <v>67</v>
      </c>
      <c r="AA67" s="145"/>
      <c r="AB67" s="145"/>
      <c r="AC67" s="145"/>
      <c r="AD67" s="145"/>
      <c r="AE67" s="162" t="s">
        <v>76</v>
      </c>
      <c r="AF67" s="221"/>
      <c r="AG67" s="221"/>
      <c r="AH67" s="221"/>
      <c r="AI67" s="221"/>
      <c r="AJ67" s="221"/>
      <c r="AK67" s="221"/>
      <c r="AL67" s="221"/>
      <c r="AM67" s="221"/>
      <c r="AN67" s="222"/>
      <c r="AO67" s="160">
        <f>SUM(AO62/AO65)</f>
        <v>98.052719069104725</v>
      </c>
      <c r="AP67" s="160"/>
      <c r="AQ67" s="160"/>
      <c r="AR67" s="160"/>
      <c r="AS67" s="160"/>
      <c r="AT67" s="160"/>
      <c r="AU67" s="160"/>
      <c r="AV67" s="160"/>
      <c r="AW67" s="160">
        <v>0</v>
      </c>
      <c r="AX67" s="160"/>
      <c r="AY67" s="160"/>
      <c r="AZ67" s="160"/>
      <c r="BA67" s="160"/>
      <c r="BB67" s="160"/>
      <c r="BC67" s="160"/>
      <c r="BD67" s="160"/>
      <c r="BE67" s="160">
        <f t="shared" ref="BE67:BE68" si="2">AO67+AW67</f>
        <v>98.052719069104725</v>
      </c>
      <c r="BF67" s="160"/>
      <c r="BG67" s="160"/>
      <c r="BH67" s="160"/>
      <c r="BI67" s="160"/>
      <c r="BJ67" s="160"/>
      <c r="BK67" s="160"/>
      <c r="BL67" s="160"/>
    </row>
    <row r="68" spans="1:64" ht="12.75" customHeight="1" x14ac:dyDescent="0.2">
      <c r="A68" s="141"/>
      <c r="B68" s="141"/>
      <c r="C68" s="141"/>
      <c r="D68" s="141"/>
      <c r="E68" s="141"/>
      <c r="F68" s="141"/>
      <c r="G68" s="162" t="s">
        <v>250</v>
      </c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2"/>
      <c r="Z68" s="145" t="s">
        <v>67</v>
      </c>
      <c r="AA68" s="145"/>
      <c r="AB68" s="145"/>
      <c r="AC68" s="145"/>
      <c r="AD68" s="145"/>
      <c r="AE68" s="162" t="s">
        <v>76</v>
      </c>
      <c r="AF68" s="221"/>
      <c r="AG68" s="221"/>
      <c r="AH68" s="221"/>
      <c r="AI68" s="221"/>
      <c r="AJ68" s="221"/>
      <c r="AK68" s="221"/>
      <c r="AL68" s="221"/>
      <c r="AM68" s="221"/>
      <c r="AN68" s="222"/>
      <c r="AO68" s="160">
        <f>SUM(AO62/AO63)</f>
        <v>13319.354838709678</v>
      </c>
      <c r="AP68" s="160"/>
      <c r="AQ68" s="160"/>
      <c r="AR68" s="160"/>
      <c r="AS68" s="160"/>
      <c r="AT68" s="160"/>
      <c r="AU68" s="160"/>
      <c r="AV68" s="160"/>
      <c r="AW68" s="160">
        <v>0</v>
      </c>
      <c r="AX68" s="160"/>
      <c r="AY68" s="160"/>
      <c r="AZ68" s="160"/>
      <c r="BA68" s="160"/>
      <c r="BB68" s="160"/>
      <c r="BC68" s="160"/>
      <c r="BD68" s="160"/>
      <c r="BE68" s="160">
        <f t="shared" si="2"/>
        <v>13319.354838709678</v>
      </c>
      <c r="BF68" s="160"/>
      <c r="BG68" s="160"/>
      <c r="BH68" s="160"/>
      <c r="BI68" s="160"/>
      <c r="BJ68" s="160"/>
      <c r="BK68" s="160"/>
      <c r="BL68" s="160"/>
    </row>
    <row r="69" spans="1:64" s="61" customFormat="1" ht="12.75" customHeight="1" x14ac:dyDescent="0.2">
      <c r="A69" s="204">
        <v>4</v>
      </c>
      <c r="B69" s="204"/>
      <c r="C69" s="204"/>
      <c r="D69" s="204"/>
      <c r="E69" s="204"/>
      <c r="F69" s="204"/>
      <c r="G69" s="209" t="s">
        <v>79</v>
      </c>
      <c r="H69" s="223"/>
      <c r="I69" s="223"/>
      <c r="J69" s="223"/>
      <c r="K69" s="223"/>
      <c r="L69" s="223"/>
      <c r="M69" s="223"/>
      <c r="N69" s="223"/>
      <c r="O69" s="223"/>
      <c r="P69" s="223"/>
      <c r="Q69" s="223"/>
      <c r="R69" s="223"/>
      <c r="S69" s="223"/>
      <c r="T69" s="223"/>
      <c r="U69" s="223"/>
      <c r="V69" s="223"/>
      <c r="W69" s="223"/>
      <c r="X69" s="223"/>
      <c r="Y69" s="224"/>
      <c r="Z69" s="212"/>
      <c r="AA69" s="212"/>
      <c r="AB69" s="212"/>
      <c r="AC69" s="212"/>
      <c r="AD69" s="212"/>
      <c r="AE69" s="209"/>
      <c r="AF69" s="223"/>
      <c r="AG69" s="223"/>
      <c r="AH69" s="223"/>
      <c r="AI69" s="223"/>
      <c r="AJ69" s="223"/>
      <c r="AK69" s="223"/>
      <c r="AL69" s="223"/>
      <c r="AM69" s="223"/>
      <c r="AN69" s="224"/>
      <c r="AO69" s="161"/>
      <c r="AP69" s="161"/>
      <c r="AQ69" s="161"/>
      <c r="AR69" s="161"/>
      <c r="AS69" s="161"/>
      <c r="AT69" s="161"/>
      <c r="AU69" s="161"/>
      <c r="AV69" s="161"/>
      <c r="AW69" s="161"/>
      <c r="AX69" s="161"/>
      <c r="AY69" s="161"/>
      <c r="AZ69" s="161"/>
      <c r="BA69" s="161"/>
      <c r="BB69" s="161"/>
      <c r="BC69" s="161"/>
      <c r="BD69" s="161"/>
      <c r="BE69" s="161"/>
      <c r="BF69" s="161"/>
      <c r="BG69" s="161"/>
      <c r="BH69" s="161"/>
      <c r="BI69" s="161"/>
      <c r="BJ69" s="161"/>
      <c r="BK69" s="161"/>
      <c r="BL69" s="161"/>
    </row>
    <row r="70" spans="1:64" ht="38.25" customHeight="1" x14ac:dyDescent="0.2">
      <c r="A70" s="141"/>
      <c r="B70" s="141"/>
      <c r="C70" s="141"/>
      <c r="D70" s="141"/>
      <c r="E70" s="141"/>
      <c r="F70" s="141"/>
      <c r="G70" s="162" t="s">
        <v>306</v>
      </c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2"/>
      <c r="Z70" s="145" t="s">
        <v>81</v>
      </c>
      <c r="AA70" s="145"/>
      <c r="AB70" s="145"/>
      <c r="AC70" s="145"/>
      <c r="AD70" s="145"/>
      <c r="AE70" s="162" t="s">
        <v>76</v>
      </c>
      <c r="AF70" s="221"/>
      <c r="AG70" s="221"/>
      <c r="AH70" s="221"/>
      <c r="AI70" s="221"/>
      <c r="AJ70" s="221"/>
      <c r="AK70" s="221"/>
      <c r="AL70" s="221"/>
      <c r="AM70" s="221"/>
      <c r="AN70" s="222"/>
      <c r="AO70" s="160">
        <v>81.599999999999994</v>
      </c>
      <c r="AP70" s="160"/>
      <c r="AQ70" s="160"/>
      <c r="AR70" s="160"/>
      <c r="AS70" s="160"/>
      <c r="AT70" s="160"/>
      <c r="AU70" s="160"/>
      <c r="AV70" s="160"/>
      <c r="AW70" s="160">
        <v>0</v>
      </c>
      <c r="AX70" s="160"/>
      <c r="AY70" s="160"/>
      <c r="AZ70" s="160"/>
      <c r="BA70" s="160"/>
      <c r="BB70" s="160"/>
      <c r="BC70" s="160"/>
      <c r="BD70" s="160"/>
      <c r="BE70" s="160">
        <f t="shared" ref="BE70" si="3">AO70+AW70</f>
        <v>81.599999999999994</v>
      </c>
      <c r="BF70" s="160"/>
      <c r="BG70" s="160"/>
      <c r="BH70" s="160"/>
      <c r="BI70" s="160"/>
      <c r="BJ70" s="160"/>
      <c r="BK70" s="160"/>
      <c r="BL70" s="160"/>
    </row>
    <row r="71" spans="1:64" x14ac:dyDescent="0.2">
      <c r="AO71" s="71"/>
      <c r="AP71" s="71"/>
      <c r="AQ71" s="71"/>
      <c r="AR71" s="71"/>
      <c r="AS71" s="71"/>
      <c r="AT71" s="71"/>
      <c r="AU71" s="71"/>
      <c r="AV71" s="71"/>
      <c r="AW71" s="71"/>
      <c r="AX71" s="71"/>
      <c r="AY71" s="71"/>
      <c r="AZ71" s="71"/>
      <c r="BA71" s="71"/>
      <c r="BB71" s="71"/>
      <c r="BC71" s="71"/>
      <c r="BD71" s="71"/>
      <c r="BE71" s="71"/>
      <c r="BF71" s="71"/>
      <c r="BG71" s="71"/>
      <c r="BH71" s="71"/>
      <c r="BI71" s="71"/>
      <c r="BJ71" s="71"/>
      <c r="BK71" s="71"/>
      <c r="BL71" s="71"/>
    </row>
    <row r="73" spans="1:64" ht="16.5" customHeight="1" x14ac:dyDescent="0.2">
      <c r="A73" s="225" t="s">
        <v>86</v>
      </c>
      <c r="B73" s="226"/>
      <c r="C73" s="226"/>
      <c r="D73" s="226"/>
      <c r="E73" s="226"/>
      <c r="F73" s="226"/>
      <c r="G73" s="226"/>
      <c r="H73" s="226"/>
      <c r="I73" s="226"/>
      <c r="J73" s="226"/>
      <c r="K73" s="226"/>
      <c r="L73" s="226"/>
      <c r="M73" s="226"/>
      <c r="N73" s="226"/>
      <c r="O73" s="226"/>
      <c r="P73" s="226"/>
      <c r="Q73" s="226"/>
      <c r="R73" s="226"/>
      <c r="S73" s="226"/>
      <c r="T73" s="226"/>
      <c r="U73" s="226"/>
      <c r="V73" s="226"/>
      <c r="W73" s="227"/>
      <c r="X73" s="227"/>
      <c r="Y73" s="227"/>
      <c r="Z73" s="227"/>
      <c r="AA73" s="227"/>
      <c r="AB73" s="227"/>
      <c r="AC73" s="227"/>
      <c r="AD73" s="227"/>
      <c r="AE73" s="227"/>
      <c r="AF73" s="227"/>
      <c r="AG73" s="227"/>
      <c r="AH73" s="227"/>
      <c r="AI73" s="227"/>
      <c r="AJ73" s="227"/>
      <c r="AK73" s="227"/>
      <c r="AL73" s="227"/>
      <c r="AM73" s="227"/>
      <c r="AN73" s="64"/>
      <c r="AO73" s="164" t="s">
        <v>299</v>
      </c>
      <c r="AP73" s="165"/>
      <c r="AQ73" s="165"/>
      <c r="AR73" s="165"/>
      <c r="AS73" s="165"/>
      <c r="AT73" s="165"/>
      <c r="AU73" s="165"/>
      <c r="AV73" s="165"/>
      <c r="AW73" s="165"/>
      <c r="AX73" s="165"/>
      <c r="AY73" s="165"/>
      <c r="AZ73" s="165"/>
      <c r="BA73" s="165"/>
      <c r="BB73" s="165"/>
      <c r="BC73" s="165"/>
      <c r="BD73" s="165"/>
      <c r="BE73" s="165"/>
      <c r="BF73" s="165"/>
      <c r="BG73" s="165"/>
    </row>
    <row r="74" spans="1:64" x14ac:dyDescent="0.2">
      <c r="W74" s="228" t="s">
        <v>5</v>
      </c>
      <c r="X74" s="228"/>
      <c r="Y74" s="228"/>
      <c r="Z74" s="228"/>
      <c r="AA74" s="228"/>
      <c r="AB74" s="228"/>
      <c r="AC74" s="228"/>
      <c r="AD74" s="228"/>
      <c r="AE74" s="228"/>
      <c r="AF74" s="228"/>
      <c r="AG74" s="228"/>
      <c r="AH74" s="228"/>
      <c r="AI74" s="228"/>
      <c r="AJ74" s="228"/>
      <c r="AK74" s="228"/>
      <c r="AL74" s="228"/>
      <c r="AM74" s="228"/>
      <c r="AO74" s="228" t="s">
        <v>46</v>
      </c>
      <c r="AP74" s="228"/>
      <c r="AQ74" s="228"/>
      <c r="AR74" s="228"/>
      <c r="AS74" s="228"/>
      <c r="AT74" s="228"/>
      <c r="AU74" s="228"/>
      <c r="AV74" s="228"/>
      <c r="AW74" s="228"/>
      <c r="AX74" s="228"/>
      <c r="AY74" s="228"/>
      <c r="AZ74" s="228"/>
      <c r="BA74" s="228"/>
      <c r="BB74" s="228"/>
      <c r="BC74" s="228"/>
      <c r="BD74" s="228"/>
      <c r="BE74" s="228"/>
      <c r="BF74" s="228"/>
      <c r="BG74" s="228"/>
    </row>
    <row r="75" spans="1:64" ht="15.75" customHeight="1" x14ac:dyDescent="0.2">
      <c r="A75" s="229" t="s">
        <v>3</v>
      </c>
      <c r="B75" s="229"/>
      <c r="C75" s="229"/>
      <c r="D75" s="229"/>
      <c r="E75" s="229"/>
      <c r="F75" s="229"/>
    </row>
    <row r="76" spans="1:64" ht="13.15" customHeight="1" x14ac:dyDescent="0.2">
      <c r="A76" s="172" t="s">
        <v>85</v>
      </c>
      <c r="B76" s="165"/>
      <c r="C76" s="165"/>
      <c r="D76" s="165"/>
      <c r="E76" s="165"/>
      <c r="F76" s="165"/>
      <c r="G76" s="165"/>
      <c r="H76" s="165"/>
      <c r="I76" s="165"/>
      <c r="J76" s="165"/>
      <c r="K76" s="165"/>
      <c r="L76" s="165"/>
      <c r="M76" s="165"/>
      <c r="N76" s="165"/>
      <c r="O76" s="165"/>
      <c r="P76" s="165"/>
      <c r="Q76" s="165"/>
      <c r="R76" s="165"/>
      <c r="S76" s="165"/>
      <c r="T76" s="165"/>
      <c r="U76" s="165"/>
      <c r="V76" s="165"/>
      <c r="W76" s="165"/>
      <c r="X76" s="165"/>
      <c r="Y76" s="165"/>
      <c r="Z76" s="165"/>
      <c r="AA76" s="165"/>
      <c r="AB76" s="165"/>
      <c r="AC76" s="165"/>
      <c r="AD76" s="165"/>
      <c r="AE76" s="165"/>
      <c r="AF76" s="165"/>
      <c r="AG76" s="165"/>
      <c r="AH76" s="165"/>
      <c r="AI76" s="165"/>
      <c r="AJ76" s="165"/>
      <c r="AK76" s="165"/>
      <c r="AL76" s="165"/>
      <c r="AM76" s="165"/>
      <c r="AN76" s="165"/>
      <c r="AO76" s="165"/>
      <c r="AP76" s="165"/>
      <c r="AQ76" s="165"/>
      <c r="AR76" s="165"/>
      <c r="AS76" s="165"/>
    </row>
    <row r="77" spans="1:64" x14ac:dyDescent="0.2">
      <c r="A77" s="232" t="s">
        <v>42</v>
      </c>
      <c r="B77" s="232"/>
      <c r="C77" s="232"/>
      <c r="D77" s="232"/>
      <c r="E77" s="232"/>
      <c r="F77" s="232"/>
      <c r="G77" s="232"/>
      <c r="H77" s="232"/>
      <c r="I77" s="232"/>
      <c r="J77" s="232"/>
      <c r="K77" s="232"/>
      <c r="L77" s="232"/>
      <c r="M77" s="232"/>
      <c r="N77" s="232"/>
      <c r="O77" s="232"/>
      <c r="P77" s="232"/>
      <c r="Q77" s="232"/>
      <c r="R77" s="232"/>
      <c r="S77" s="232"/>
      <c r="T77" s="232"/>
      <c r="U77" s="232"/>
      <c r="V77" s="232"/>
      <c r="W77" s="232"/>
      <c r="X77" s="232"/>
      <c r="Y77" s="232"/>
      <c r="Z77" s="232"/>
      <c r="AA77" s="232"/>
      <c r="AB77" s="232"/>
      <c r="AC77" s="232"/>
      <c r="AD77" s="232"/>
      <c r="AE77" s="232"/>
      <c r="AF77" s="232"/>
      <c r="AG77" s="232"/>
      <c r="AH77" s="232"/>
      <c r="AI77" s="232"/>
      <c r="AJ77" s="232"/>
      <c r="AK77" s="232"/>
      <c r="AL77" s="232"/>
      <c r="AM77" s="232"/>
      <c r="AN77" s="232"/>
      <c r="AO77" s="232"/>
      <c r="AP77" s="232"/>
      <c r="AQ77" s="232"/>
      <c r="AR77" s="232"/>
      <c r="AS77" s="232"/>
    </row>
    <row r="78" spans="1:64" ht="10.5" customHeight="1" x14ac:dyDescent="0.2">
      <c r="A78" s="38"/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</row>
    <row r="79" spans="1:64" ht="15.75" customHeight="1" x14ac:dyDescent="0.2">
      <c r="A79" s="225" t="s">
        <v>87</v>
      </c>
      <c r="B79" s="226"/>
      <c r="C79" s="226"/>
      <c r="D79" s="226"/>
      <c r="E79" s="226"/>
      <c r="F79" s="226"/>
      <c r="G79" s="226"/>
      <c r="H79" s="226"/>
      <c r="I79" s="226"/>
      <c r="J79" s="226"/>
      <c r="K79" s="226"/>
      <c r="L79" s="226"/>
      <c r="M79" s="226"/>
      <c r="N79" s="226"/>
      <c r="O79" s="226"/>
      <c r="P79" s="226"/>
      <c r="Q79" s="226"/>
      <c r="R79" s="226"/>
      <c r="S79" s="226"/>
      <c r="T79" s="226"/>
      <c r="U79" s="226"/>
      <c r="V79" s="226"/>
      <c r="W79" s="65"/>
      <c r="X79" s="65"/>
      <c r="Y79" s="65"/>
      <c r="Z79" s="65"/>
      <c r="AA79" s="65"/>
      <c r="AB79" s="65"/>
      <c r="AC79" s="65"/>
      <c r="AD79" s="65"/>
      <c r="AE79" s="65"/>
      <c r="AF79" s="65"/>
      <c r="AG79" s="65"/>
      <c r="AH79" s="65"/>
      <c r="AI79" s="65"/>
      <c r="AJ79" s="65"/>
      <c r="AK79" s="65"/>
      <c r="AL79" s="65"/>
      <c r="AM79" s="65"/>
      <c r="AN79" s="64"/>
      <c r="AO79" s="66"/>
      <c r="AP79" s="67"/>
      <c r="AQ79" s="67"/>
      <c r="AR79" s="67"/>
      <c r="AS79" s="67"/>
      <c r="AT79" s="67"/>
      <c r="AU79" s="67"/>
      <c r="AV79" s="67"/>
      <c r="AW79" s="67"/>
      <c r="AX79" s="67"/>
      <c r="AY79" s="67"/>
      <c r="AZ79" s="67"/>
      <c r="BA79" s="67"/>
      <c r="BB79" s="67"/>
      <c r="BC79" s="67"/>
      <c r="BD79" s="67"/>
      <c r="BE79" s="67"/>
      <c r="BF79" s="67"/>
      <c r="BG79" s="67"/>
    </row>
    <row r="80" spans="1:64" ht="15.75" customHeight="1" x14ac:dyDescent="0.2">
      <c r="A80" s="225" t="s">
        <v>291</v>
      </c>
      <c r="B80" s="225"/>
      <c r="C80" s="225"/>
      <c r="D80" s="225"/>
      <c r="E80" s="225"/>
      <c r="F80" s="225"/>
      <c r="G80" s="225"/>
      <c r="H80" s="225"/>
      <c r="I80" s="225"/>
      <c r="J80" s="225"/>
      <c r="K80" s="225"/>
      <c r="L80" s="225"/>
      <c r="M80" s="225"/>
      <c r="N80" s="225"/>
      <c r="O80" s="225"/>
      <c r="P80" s="225"/>
      <c r="Q80" s="225"/>
      <c r="R80" s="225"/>
      <c r="S80" s="225"/>
      <c r="T80" s="225"/>
      <c r="U80" s="225"/>
      <c r="V80" s="225"/>
      <c r="W80" s="227"/>
      <c r="X80" s="227"/>
      <c r="Y80" s="227"/>
      <c r="Z80" s="227"/>
      <c r="AA80" s="227"/>
      <c r="AB80" s="227"/>
      <c r="AC80" s="227"/>
      <c r="AD80" s="227"/>
      <c r="AE80" s="227"/>
      <c r="AF80" s="227"/>
      <c r="AG80" s="227"/>
      <c r="AH80" s="227"/>
      <c r="AI80" s="227"/>
      <c r="AJ80" s="227"/>
      <c r="AK80" s="227"/>
      <c r="AL80" s="227"/>
      <c r="AM80" s="227"/>
      <c r="AN80" s="64"/>
      <c r="AO80" s="164" t="s">
        <v>300</v>
      </c>
      <c r="AP80" s="165"/>
      <c r="AQ80" s="165"/>
      <c r="AR80" s="165"/>
      <c r="AS80" s="165"/>
      <c r="AT80" s="165"/>
      <c r="AU80" s="165"/>
      <c r="AV80" s="165"/>
      <c r="AW80" s="165"/>
      <c r="AX80" s="165"/>
      <c r="AY80" s="165"/>
      <c r="AZ80" s="165"/>
      <c r="BA80" s="165"/>
      <c r="BB80" s="165"/>
      <c r="BC80" s="165"/>
      <c r="BD80" s="165"/>
      <c r="BE80" s="165"/>
      <c r="BF80" s="165"/>
      <c r="BG80" s="165"/>
    </row>
    <row r="81" spans="1:59" x14ac:dyDescent="0.2">
      <c r="W81" s="228" t="s">
        <v>5</v>
      </c>
      <c r="X81" s="228"/>
      <c r="Y81" s="228"/>
      <c r="Z81" s="228"/>
      <c r="AA81" s="228"/>
      <c r="AB81" s="228"/>
      <c r="AC81" s="228"/>
      <c r="AD81" s="228"/>
      <c r="AE81" s="228"/>
      <c r="AF81" s="228"/>
      <c r="AG81" s="228"/>
      <c r="AH81" s="228"/>
      <c r="AI81" s="228"/>
      <c r="AJ81" s="228"/>
      <c r="AK81" s="228"/>
      <c r="AL81" s="228"/>
      <c r="AM81" s="228"/>
      <c r="AO81" s="228" t="s">
        <v>46</v>
      </c>
      <c r="AP81" s="228"/>
      <c r="AQ81" s="228"/>
      <c r="AR81" s="228"/>
      <c r="AS81" s="228"/>
      <c r="AT81" s="228"/>
      <c r="AU81" s="228"/>
      <c r="AV81" s="228"/>
      <c r="AW81" s="228"/>
      <c r="AX81" s="228"/>
      <c r="AY81" s="228"/>
      <c r="AZ81" s="228"/>
      <c r="BA81" s="228"/>
      <c r="BB81" s="228"/>
      <c r="BC81" s="228"/>
      <c r="BD81" s="228"/>
      <c r="BE81" s="228"/>
      <c r="BF81" s="228"/>
      <c r="BG81" s="228"/>
    </row>
    <row r="82" spans="1:59" x14ac:dyDescent="0.2">
      <c r="A82" s="231"/>
      <c r="B82" s="231"/>
      <c r="C82" s="231"/>
      <c r="D82" s="231"/>
      <c r="E82" s="231"/>
      <c r="F82" s="231"/>
      <c r="G82" s="231"/>
      <c r="H82" s="231"/>
      <c r="AO82" s="84"/>
      <c r="AP82" s="84"/>
      <c r="AQ82" s="84"/>
      <c r="AR82" s="84"/>
      <c r="AS82" s="84"/>
      <c r="AT82" s="84"/>
      <c r="AU82" s="84"/>
      <c r="AV82" s="84"/>
      <c r="AW82" s="84"/>
      <c r="AX82" s="84"/>
      <c r="AY82" s="84"/>
      <c r="AZ82" s="84"/>
      <c r="BA82" s="84"/>
      <c r="BB82" s="84"/>
      <c r="BC82" s="84"/>
      <c r="BD82" s="84"/>
      <c r="BE82" s="84"/>
      <c r="BF82" s="84"/>
      <c r="BG82" s="84"/>
    </row>
    <row r="83" spans="1:59" x14ac:dyDescent="0.2">
      <c r="A83" s="228" t="s">
        <v>40</v>
      </c>
      <c r="B83" s="228"/>
      <c r="C83" s="228"/>
      <c r="D83" s="228"/>
      <c r="E83" s="228"/>
      <c r="F83" s="228"/>
      <c r="G83" s="228"/>
      <c r="H83" s="228"/>
      <c r="I83" s="84"/>
      <c r="J83" s="84"/>
      <c r="K83" s="84"/>
      <c r="L83" s="84"/>
      <c r="M83" s="84"/>
      <c r="N83" s="84"/>
      <c r="O83" s="84"/>
      <c r="P83" s="84"/>
      <c r="Q83" s="84"/>
    </row>
    <row r="84" spans="1:59" x14ac:dyDescent="0.2">
      <c r="A84" s="68" t="s">
        <v>41</v>
      </c>
    </row>
  </sheetData>
  <mergeCells count="203">
    <mergeCell ref="A80:V80"/>
    <mergeCell ref="W80:AM80"/>
    <mergeCell ref="AO80:BG80"/>
    <mergeCell ref="W81:AM81"/>
    <mergeCell ref="AO81:BG81"/>
    <mergeCell ref="A82:H82"/>
    <mergeCell ref="A83:H83"/>
    <mergeCell ref="A73:V73"/>
    <mergeCell ref="W73:AM73"/>
    <mergeCell ref="AO73:BG73"/>
    <mergeCell ref="W74:AM74"/>
    <mergeCell ref="AO74:BG74"/>
    <mergeCell ref="A75:F75"/>
    <mergeCell ref="A76:AS76"/>
    <mergeCell ref="A77:AS77"/>
    <mergeCell ref="A79:V79"/>
    <mergeCell ref="A69:F69"/>
    <mergeCell ref="G69:Y69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7:F67"/>
    <mergeCell ref="G67:Y67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5:F65"/>
    <mergeCell ref="G65:Y65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3:F63"/>
    <mergeCell ref="G63:Y63"/>
    <mergeCell ref="Z63:AD63"/>
    <mergeCell ref="AE63:AN63"/>
    <mergeCell ref="AO63:AV63"/>
    <mergeCell ref="AW63:BD63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1:F61"/>
    <mergeCell ref="G61:Y61"/>
    <mergeCell ref="Z61:AD61"/>
    <mergeCell ref="AE61:AN61"/>
    <mergeCell ref="AO61:AV61"/>
    <mergeCell ref="AW61:BD61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58:BL58"/>
    <mergeCell ref="A59:F59"/>
    <mergeCell ref="G59:Y59"/>
    <mergeCell ref="Z59:AD59"/>
    <mergeCell ref="AE59:AN59"/>
    <mergeCell ref="AO59:AV59"/>
    <mergeCell ref="AW59:BD59"/>
    <mergeCell ref="BE59:BL59"/>
    <mergeCell ref="A60:F60"/>
    <mergeCell ref="G60:Y60"/>
    <mergeCell ref="Z60:AD60"/>
    <mergeCell ref="AE60:AN60"/>
    <mergeCell ref="AO60:AV60"/>
    <mergeCell ref="AW60:BD60"/>
    <mergeCell ref="BE60:BL60"/>
    <mergeCell ref="A55:C55"/>
    <mergeCell ref="D55:AA55"/>
    <mergeCell ref="AB55:AI55"/>
    <mergeCell ref="AJ55:AQ55"/>
    <mergeCell ref="AR55:AY55"/>
    <mergeCell ref="A56:C56"/>
    <mergeCell ref="D56:AA56"/>
    <mergeCell ref="AB56:AI56"/>
    <mergeCell ref="AJ56:AQ56"/>
    <mergeCell ref="AR56:AY56"/>
    <mergeCell ref="A50:BL50"/>
    <mergeCell ref="A51:AY51"/>
    <mergeCell ref="A52:C53"/>
    <mergeCell ref="D52:AA53"/>
    <mergeCell ref="AB52:AI53"/>
    <mergeCell ref="AJ52:AQ53"/>
    <mergeCell ref="AR52:AY53"/>
    <mergeCell ref="A54:C54"/>
    <mergeCell ref="D54:AA54"/>
    <mergeCell ref="AB54:AI54"/>
    <mergeCell ref="AJ54:AQ54"/>
    <mergeCell ref="AR54:AY54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3:AZ43"/>
    <mergeCell ref="A44:C45"/>
    <mergeCell ref="D44:AB45"/>
    <mergeCell ref="AC44:AJ45"/>
    <mergeCell ref="AK44:AR45"/>
    <mergeCell ref="AS44:AZ45"/>
    <mergeCell ref="A46:C46"/>
    <mergeCell ref="D46:AB46"/>
    <mergeCell ref="AC46:AJ46"/>
    <mergeCell ref="AK46:AR46"/>
    <mergeCell ref="AS46:AZ46"/>
    <mergeCell ref="A35:BL35"/>
    <mergeCell ref="A37:BL37"/>
    <mergeCell ref="A38:F38"/>
    <mergeCell ref="G38:BL38"/>
    <mergeCell ref="A39:F39"/>
    <mergeCell ref="G39:BL39"/>
    <mergeCell ref="A40:F40"/>
    <mergeCell ref="G40:BL40"/>
    <mergeCell ref="A42:AZ42"/>
    <mergeCell ref="A27:BL27"/>
    <mergeCell ref="A29:BL29"/>
    <mergeCell ref="A30:F30"/>
    <mergeCell ref="G30:BL30"/>
    <mergeCell ref="A31:F31"/>
    <mergeCell ref="G31:BL31"/>
    <mergeCell ref="A32:F32"/>
    <mergeCell ref="G32:BL32"/>
    <mergeCell ref="A34:BL34"/>
    <mergeCell ref="A23:T23"/>
    <mergeCell ref="U23:AD23"/>
    <mergeCell ref="AE23:AR23"/>
    <mergeCell ref="AS23:BC23"/>
    <mergeCell ref="BD23:BL23"/>
    <mergeCell ref="A24:H24"/>
    <mergeCell ref="I24:S24"/>
    <mergeCell ref="T24:W24"/>
    <mergeCell ref="A26:BL26"/>
    <mergeCell ref="B18:L18"/>
    <mergeCell ref="N18:AS18"/>
    <mergeCell ref="AU18:BB18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A12:BL12"/>
    <mergeCell ref="B14:L14"/>
    <mergeCell ref="N14:AS14"/>
    <mergeCell ref="AU14:BB14"/>
    <mergeCell ref="B15:L15"/>
    <mergeCell ref="N15:AS15"/>
    <mergeCell ref="AU15:BB15"/>
    <mergeCell ref="B17:L17"/>
    <mergeCell ref="N17:AS17"/>
    <mergeCell ref="AU17:BB17"/>
    <mergeCell ref="AO2:BL2"/>
    <mergeCell ref="AO3:BL3"/>
    <mergeCell ref="AO4:BL4"/>
    <mergeCell ref="AO5:BL5"/>
    <mergeCell ref="AO6:BL6"/>
    <mergeCell ref="AO7:BF7"/>
    <mergeCell ref="AO8:AU8"/>
    <mergeCell ref="AW8:BF8"/>
    <mergeCell ref="A11:BL11"/>
  </mergeCells>
  <conditionalFormatting sqref="G61:L61">
    <cfRule type="cellIs" dxfId="195" priority="20" stopIfTrue="1" operator="equal">
      <formula>#REF!</formula>
    </cfRule>
  </conditionalFormatting>
  <conditionalFormatting sqref="D47">
    <cfRule type="cellIs" dxfId="194" priority="21" stopIfTrue="1" operator="equal">
      <formula>#REF!</formula>
    </cfRule>
  </conditionalFormatting>
  <conditionalFormatting sqref="A61:F61">
    <cfRule type="cellIs" dxfId="193" priority="22" stopIfTrue="1" operator="equal">
      <formula>0</formula>
    </cfRule>
  </conditionalFormatting>
  <conditionalFormatting sqref="D48">
    <cfRule type="cellIs" dxfId="192" priority="19" stopIfTrue="1" operator="equal">
      <formula>$D47</formula>
    </cfRule>
  </conditionalFormatting>
  <conditionalFormatting sqref="G63">
    <cfRule type="cellIs" dxfId="191" priority="17" stopIfTrue="1" operator="equal">
      <formula>$G61</formula>
    </cfRule>
  </conditionalFormatting>
  <conditionalFormatting sqref="A63:F63">
    <cfRule type="cellIs" dxfId="190" priority="18" stopIfTrue="1" operator="equal">
      <formula>0</formula>
    </cfRule>
  </conditionalFormatting>
  <conditionalFormatting sqref="G64">
    <cfRule type="cellIs" dxfId="189" priority="15" stopIfTrue="1" operator="equal">
      <formula>$G63</formula>
    </cfRule>
  </conditionalFormatting>
  <conditionalFormatting sqref="A64:F64">
    <cfRule type="cellIs" dxfId="188" priority="16" stopIfTrue="1" operator="equal">
      <formula>0</formula>
    </cfRule>
  </conditionalFormatting>
  <conditionalFormatting sqref="G65">
    <cfRule type="cellIs" dxfId="187" priority="13" stopIfTrue="1" operator="equal">
      <formula>#REF!</formula>
    </cfRule>
  </conditionalFormatting>
  <conditionalFormatting sqref="A65:F65">
    <cfRule type="cellIs" dxfId="186" priority="14" stopIfTrue="1" operator="equal">
      <formula>0</formula>
    </cfRule>
  </conditionalFormatting>
  <conditionalFormatting sqref="G66">
    <cfRule type="cellIs" dxfId="185" priority="11" stopIfTrue="1" operator="equal">
      <formula>$G65</formula>
    </cfRule>
  </conditionalFormatting>
  <conditionalFormatting sqref="A66:F66">
    <cfRule type="cellIs" dxfId="184" priority="12" stopIfTrue="1" operator="equal">
      <formula>0</formula>
    </cfRule>
  </conditionalFormatting>
  <conditionalFormatting sqref="G67">
    <cfRule type="cellIs" dxfId="183" priority="9" stopIfTrue="1" operator="equal">
      <formula>$G66</formula>
    </cfRule>
  </conditionalFormatting>
  <conditionalFormatting sqref="A67:F67">
    <cfRule type="cellIs" dxfId="182" priority="10" stopIfTrue="1" operator="equal">
      <formula>0</formula>
    </cfRule>
  </conditionalFormatting>
  <conditionalFormatting sqref="G68">
    <cfRule type="cellIs" dxfId="181" priority="7" stopIfTrue="1" operator="equal">
      <formula>$G67</formula>
    </cfRule>
  </conditionalFormatting>
  <conditionalFormatting sqref="A68:F68">
    <cfRule type="cellIs" dxfId="180" priority="8" stopIfTrue="1" operator="equal">
      <formula>0</formula>
    </cfRule>
  </conditionalFormatting>
  <conditionalFormatting sqref="G69">
    <cfRule type="cellIs" dxfId="179" priority="5" stopIfTrue="1" operator="equal">
      <formula>$G68</formula>
    </cfRule>
  </conditionalFormatting>
  <conditionalFormatting sqref="A69:F69">
    <cfRule type="cellIs" dxfId="178" priority="6" stopIfTrue="1" operator="equal">
      <formula>0</formula>
    </cfRule>
  </conditionalFormatting>
  <conditionalFormatting sqref="G70">
    <cfRule type="cellIs" dxfId="177" priority="3" stopIfTrue="1" operator="equal">
      <formula>$G69</formula>
    </cfRule>
  </conditionalFormatting>
  <conditionalFormatting sqref="A70:F70">
    <cfRule type="cellIs" dxfId="176" priority="4" stopIfTrue="1" operator="equal">
      <formula>0</formula>
    </cfRule>
  </conditionalFormatting>
  <conditionalFormatting sqref="G62">
    <cfRule type="cellIs" dxfId="175" priority="1" stopIfTrue="1" operator="equal">
      <formula>$G61</formula>
    </cfRule>
  </conditionalFormatting>
  <conditionalFormatting sqref="A62:F62">
    <cfRule type="cellIs" dxfId="174" priority="2" stopIfTrue="1" operator="equal">
      <formula>0</formula>
    </cfRule>
  </conditionalFormatting>
  <pageMargins left="0.78740157480314965" right="0.78740157480314965" top="1.1811023622047245" bottom="0.39370078740157483" header="0" footer="0"/>
  <pageSetup paperSize="9" scale="70" fitToHeight="500" orientation="landscape" blackAndWhite="1" r:id="rId1"/>
  <headerFooter alignWithMargins="0"/>
  <rowBreaks count="1" manualBreakCount="1">
    <brk id="68" max="64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CA96"/>
  <sheetViews>
    <sheetView view="pageBreakPreview" topLeftCell="B1" zoomScaleNormal="100" zoomScaleSheetLayoutView="100" workbookViewId="0">
      <selection activeCell="AW6" sqref="AW6:BF6"/>
    </sheetView>
  </sheetViews>
  <sheetFormatPr defaultRowHeight="12.75" x14ac:dyDescent="0.2"/>
  <cols>
    <col min="1" max="54" width="2.85546875" style="36" customWidth="1"/>
    <col min="55" max="55" width="3.5703125" style="36" customWidth="1"/>
    <col min="56" max="65" width="2.85546875" style="36" customWidth="1"/>
    <col min="66" max="77" width="3" style="36" customWidth="1"/>
    <col min="78" max="78" width="4.5703125" style="36" customWidth="1"/>
    <col min="79" max="79" width="5.28515625" style="36" hidden="1" customWidth="1"/>
    <col min="80" max="16384" width="9.140625" style="36"/>
  </cols>
  <sheetData>
    <row r="1" spans="1:77" ht="37.5" customHeight="1" x14ac:dyDescent="0.2">
      <c r="AO1" s="170" t="s">
        <v>30</v>
      </c>
      <c r="AP1" s="170"/>
      <c r="AQ1" s="170"/>
      <c r="AR1" s="170"/>
      <c r="AS1" s="170"/>
      <c r="AT1" s="170"/>
      <c r="AU1" s="170"/>
      <c r="AV1" s="170"/>
      <c r="AW1" s="170"/>
      <c r="AX1" s="170"/>
      <c r="AY1" s="170"/>
      <c r="AZ1" s="170"/>
      <c r="BA1" s="170"/>
      <c r="BB1" s="170"/>
      <c r="BC1" s="170"/>
      <c r="BD1" s="170"/>
      <c r="BE1" s="170"/>
      <c r="BF1" s="170"/>
      <c r="BG1" s="170"/>
      <c r="BH1" s="170"/>
      <c r="BI1" s="170"/>
      <c r="BJ1" s="170"/>
      <c r="BK1" s="170"/>
      <c r="BL1" s="170"/>
    </row>
    <row r="2" spans="1:77" ht="15.95" customHeight="1" x14ac:dyDescent="0.2">
      <c r="AO2" s="171" t="s">
        <v>0</v>
      </c>
      <c r="AP2" s="171"/>
      <c r="AQ2" s="171"/>
      <c r="AR2" s="171"/>
      <c r="AS2" s="171"/>
      <c r="AT2" s="171"/>
      <c r="AU2" s="171"/>
      <c r="AV2" s="171"/>
      <c r="AW2" s="171"/>
      <c r="AX2" s="171"/>
      <c r="AY2" s="171"/>
      <c r="AZ2" s="171"/>
      <c r="BA2" s="171"/>
      <c r="BB2" s="171"/>
      <c r="BC2" s="171"/>
      <c r="BD2" s="171"/>
      <c r="BE2" s="171"/>
      <c r="BF2" s="171"/>
      <c r="BG2" s="171"/>
      <c r="BH2" s="171"/>
      <c r="BI2" s="171"/>
      <c r="BJ2" s="171"/>
      <c r="BK2" s="171"/>
      <c r="BL2" s="171"/>
    </row>
    <row r="3" spans="1:77" ht="15" customHeight="1" x14ac:dyDescent="0.2">
      <c r="AO3" s="172" t="s">
        <v>290</v>
      </c>
      <c r="AP3" s="165"/>
      <c r="AQ3" s="165"/>
      <c r="AR3" s="165"/>
      <c r="AS3" s="165"/>
      <c r="AT3" s="165"/>
      <c r="AU3" s="165"/>
      <c r="AV3" s="165"/>
      <c r="AW3" s="165"/>
      <c r="AX3" s="165"/>
      <c r="AY3" s="165"/>
      <c r="AZ3" s="165"/>
      <c r="BA3" s="165"/>
      <c r="BB3" s="165"/>
      <c r="BC3" s="165"/>
      <c r="BD3" s="165"/>
      <c r="BE3" s="165"/>
      <c r="BF3" s="165"/>
      <c r="BG3" s="165"/>
      <c r="BH3" s="165"/>
      <c r="BI3" s="165"/>
      <c r="BJ3" s="165"/>
      <c r="BK3" s="165"/>
      <c r="BL3" s="165"/>
    </row>
    <row r="4" spans="1:77" ht="32.1" customHeight="1" x14ac:dyDescent="0.2">
      <c r="AO4" s="173" t="s">
        <v>84</v>
      </c>
      <c r="AP4" s="174"/>
      <c r="AQ4" s="174"/>
      <c r="AR4" s="174"/>
      <c r="AS4" s="174"/>
      <c r="AT4" s="174"/>
      <c r="AU4" s="174"/>
      <c r="AV4" s="174"/>
      <c r="AW4" s="174"/>
      <c r="AX4" s="174"/>
      <c r="AY4" s="174"/>
      <c r="AZ4" s="174"/>
      <c r="BA4" s="174"/>
      <c r="BB4" s="174"/>
      <c r="BC4" s="174"/>
      <c r="BD4" s="174"/>
      <c r="BE4" s="174"/>
      <c r="BF4" s="174"/>
      <c r="BG4" s="174"/>
      <c r="BH4" s="174"/>
      <c r="BI4" s="174"/>
      <c r="BJ4" s="174"/>
      <c r="BK4" s="174"/>
      <c r="BL4" s="174"/>
    </row>
    <row r="5" spans="1:77" x14ac:dyDescent="0.2">
      <c r="AO5" s="175" t="s">
        <v>17</v>
      </c>
      <c r="AP5" s="175"/>
      <c r="AQ5" s="175"/>
      <c r="AR5" s="175"/>
      <c r="AS5" s="175"/>
      <c r="AT5" s="175"/>
      <c r="AU5" s="175"/>
      <c r="AV5" s="175"/>
      <c r="AW5" s="175"/>
      <c r="AX5" s="175"/>
      <c r="AY5" s="175"/>
      <c r="AZ5" s="175"/>
      <c r="BA5" s="175"/>
      <c r="BB5" s="175"/>
      <c r="BC5" s="175"/>
      <c r="BD5" s="175"/>
      <c r="BE5" s="175"/>
      <c r="BF5" s="175"/>
      <c r="BG5" s="175"/>
      <c r="BH5" s="175"/>
      <c r="BI5" s="175"/>
      <c r="BJ5" s="175"/>
      <c r="BK5" s="175"/>
      <c r="BL5" s="175"/>
    </row>
    <row r="6" spans="1:77" ht="12.75" customHeight="1" x14ac:dyDescent="0.2">
      <c r="AO6" s="164" t="s">
        <v>514</v>
      </c>
      <c r="AP6" s="165"/>
      <c r="AQ6" s="165"/>
      <c r="AR6" s="165"/>
      <c r="AS6" s="165"/>
      <c r="AT6" s="165"/>
      <c r="AU6" s="165"/>
      <c r="AV6" s="36" t="s">
        <v>57</v>
      </c>
      <c r="AW6" s="164">
        <v>140</v>
      </c>
      <c r="AX6" s="165"/>
      <c r="AY6" s="165"/>
      <c r="AZ6" s="165"/>
      <c r="BA6" s="165"/>
      <c r="BB6" s="165"/>
      <c r="BC6" s="165"/>
      <c r="BD6" s="165"/>
      <c r="BE6" s="165"/>
      <c r="BF6" s="165"/>
    </row>
    <row r="7" spans="1:77" x14ac:dyDescent="0.2">
      <c r="AO7" s="37"/>
      <c r="AP7" s="37"/>
      <c r="AQ7" s="37"/>
      <c r="AR7" s="37"/>
      <c r="AS7" s="37"/>
      <c r="AT7" s="37"/>
      <c r="AU7" s="37"/>
      <c r="AW7" s="38"/>
      <c r="AX7" s="38"/>
      <c r="AY7" s="38"/>
      <c r="AZ7" s="38"/>
      <c r="BA7" s="38"/>
      <c r="BB7" s="38"/>
      <c r="BC7" s="38"/>
      <c r="BD7" s="38"/>
      <c r="BE7" s="38"/>
      <c r="BF7" s="38"/>
    </row>
    <row r="8" spans="1:77" ht="15.75" customHeight="1" x14ac:dyDescent="0.2">
      <c r="A8" s="166" t="s">
        <v>18</v>
      </c>
      <c r="B8" s="166"/>
      <c r="C8" s="166"/>
      <c r="D8" s="166"/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  <c r="V8" s="166"/>
      <c r="W8" s="166"/>
      <c r="X8" s="166"/>
      <c r="Y8" s="166"/>
      <c r="Z8" s="166"/>
      <c r="AA8" s="166"/>
      <c r="AB8" s="166"/>
      <c r="AC8" s="166"/>
      <c r="AD8" s="166"/>
      <c r="AE8" s="166"/>
      <c r="AF8" s="166"/>
      <c r="AG8" s="166"/>
      <c r="AH8" s="166"/>
      <c r="AI8" s="166"/>
      <c r="AJ8" s="166"/>
      <c r="AK8" s="166"/>
      <c r="AL8" s="166"/>
      <c r="AM8" s="166"/>
      <c r="AN8" s="166"/>
      <c r="AO8" s="166"/>
      <c r="AP8" s="166"/>
      <c r="AQ8" s="166"/>
      <c r="AR8" s="166"/>
      <c r="AS8" s="166"/>
      <c r="AT8" s="166"/>
      <c r="AU8" s="166"/>
      <c r="AV8" s="166"/>
      <c r="AW8" s="166"/>
      <c r="AX8" s="166"/>
      <c r="AY8" s="166"/>
      <c r="AZ8" s="166"/>
      <c r="BA8" s="166"/>
      <c r="BB8" s="166"/>
      <c r="BC8" s="166"/>
      <c r="BD8" s="166"/>
      <c r="BE8" s="166"/>
      <c r="BF8" s="166"/>
      <c r="BG8" s="166"/>
      <c r="BH8" s="166"/>
      <c r="BI8" s="166"/>
      <c r="BJ8" s="166"/>
      <c r="BK8" s="166"/>
      <c r="BL8" s="166"/>
    </row>
    <row r="9" spans="1:77" ht="15.75" customHeight="1" x14ac:dyDescent="0.2">
      <c r="A9" s="166" t="s">
        <v>296</v>
      </c>
      <c r="B9" s="166"/>
      <c r="C9" s="166"/>
      <c r="D9" s="166"/>
      <c r="E9" s="166"/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6"/>
      <c r="Q9" s="166"/>
      <c r="R9" s="166"/>
      <c r="S9" s="166"/>
      <c r="T9" s="166"/>
      <c r="U9" s="166"/>
      <c r="V9" s="166"/>
      <c r="W9" s="166"/>
      <c r="X9" s="166"/>
      <c r="Y9" s="166"/>
      <c r="Z9" s="166"/>
      <c r="AA9" s="166"/>
      <c r="AB9" s="166"/>
      <c r="AC9" s="166"/>
      <c r="AD9" s="166"/>
      <c r="AE9" s="166"/>
      <c r="AF9" s="166"/>
      <c r="AG9" s="166"/>
      <c r="AH9" s="166"/>
      <c r="AI9" s="166"/>
      <c r="AJ9" s="166"/>
      <c r="AK9" s="166"/>
      <c r="AL9" s="166"/>
      <c r="AM9" s="166"/>
      <c r="AN9" s="166"/>
      <c r="AO9" s="166"/>
      <c r="AP9" s="166"/>
      <c r="AQ9" s="166"/>
      <c r="AR9" s="166"/>
      <c r="AS9" s="166"/>
      <c r="AT9" s="166"/>
      <c r="AU9" s="166"/>
      <c r="AV9" s="166"/>
      <c r="AW9" s="166"/>
      <c r="AX9" s="166"/>
      <c r="AY9" s="166"/>
      <c r="AZ9" s="166"/>
      <c r="BA9" s="166"/>
      <c r="BB9" s="166"/>
      <c r="BC9" s="166"/>
      <c r="BD9" s="166"/>
      <c r="BE9" s="166"/>
      <c r="BF9" s="166"/>
      <c r="BG9" s="166"/>
      <c r="BH9" s="166"/>
      <c r="BI9" s="166"/>
      <c r="BJ9" s="166"/>
      <c r="BK9" s="166"/>
      <c r="BL9" s="166"/>
    </row>
    <row r="10" spans="1:77" ht="15.75" x14ac:dyDescent="0.2">
      <c r="A10" s="87"/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</row>
    <row r="11" spans="1:77" s="42" customFormat="1" ht="14.25" customHeight="1" x14ac:dyDescent="0.2">
      <c r="A11" s="39" t="s">
        <v>47</v>
      </c>
      <c r="B11" s="167" t="s">
        <v>83</v>
      </c>
      <c r="C11" s="168"/>
      <c r="D11" s="168"/>
      <c r="E11" s="168"/>
      <c r="F11" s="168"/>
      <c r="G11" s="168"/>
      <c r="H11" s="168"/>
      <c r="I11" s="168"/>
      <c r="J11" s="168"/>
      <c r="K11" s="168"/>
      <c r="L11" s="168"/>
      <c r="M11" s="40"/>
      <c r="N11" s="169" t="s">
        <v>84</v>
      </c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/>
      <c r="AF11" s="165"/>
      <c r="AG11" s="165"/>
      <c r="AH11" s="165"/>
      <c r="AI11" s="165"/>
      <c r="AJ11" s="165"/>
      <c r="AK11" s="165"/>
      <c r="AL11" s="165"/>
      <c r="AM11" s="165"/>
      <c r="AN11" s="165"/>
      <c r="AO11" s="165"/>
      <c r="AP11" s="165"/>
      <c r="AQ11" s="165"/>
      <c r="AR11" s="165"/>
      <c r="AS11" s="165"/>
      <c r="AT11" s="41"/>
      <c r="AU11" s="167" t="s">
        <v>88</v>
      </c>
      <c r="AV11" s="168"/>
      <c r="AW11" s="168"/>
      <c r="AX11" s="168"/>
      <c r="AY11" s="168"/>
      <c r="AZ11" s="168"/>
      <c r="BA11" s="168"/>
      <c r="BB11" s="168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</row>
    <row r="12" spans="1:77" s="42" customFormat="1" ht="24" customHeight="1" x14ac:dyDescent="0.2">
      <c r="A12" s="43"/>
      <c r="B12" s="177" t="s">
        <v>50</v>
      </c>
      <c r="C12" s="177"/>
      <c r="D12" s="177"/>
      <c r="E12" s="177"/>
      <c r="F12" s="177"/>
      <c r="G12" s="177"/>
      <c r="H12" s="177"/>
      <c r="I12" s="177"/>
      <c r="J12" s="177"/>
      <c r="K12" s="177"/>
      <c r="L12" s="177"/>
      <c r="M12" s="43"/>
      <c r="N12" s="178" t="s">
        <v>56</v>
      </c>
      <c r="O12" s="178"/>
      <c r="P12" s="178"/>
      <c r="Q12" s="178"/>
      <c r="R12" s="178"/>
      <c r="S12" s="178"/>
      <c r="T12" s="178"/>
      <c r="U12" s="178"/>
      <c r="V12" s="178"/>
      <c r="W12" s="178"/>
      <c r="X12" s="178"/>
      <c r="Y12" s="178"/>
      <c r="Z12" s="178"/>
      <c r="AA12" s="178"/>
      <c r="AB12" s="178"/>
      <c r="AC12" s="178"/>
      <c r="AD12" s="178"/>
      <c r="AE12" s="178"/>
      <c r="AF12" s="178"/>
      <c r="AG12" s="178"/>
      <c r="AH12" s="178"/>
      <c r="AI12" s="178"/>
      <c r="AJ12" s="178"/>
      <c r="AK12" s="178"/>
      <c r="AL12" s="178"/>
      <c r="AM12" s="178"/>
      <c r="AN12" s="178"/>
      <c r="AO12" s="178"/>
      <c r="AP12" s="178"/>
      <c r="AQ12" s="178"/>
      <c r="AR12" s="178"/>
      <c r="AS12" s="178"/>
      <c r="AT12" s="43"/>
      <c r="AU12" s="177" t="s">
        <v>49</v>
      </c>
      <c r="AV12" s="177"/>
      <c r="AW12" s="177"/>
      <c r="AX12" s="177"/>
      <c r="AY12" s="177"/>
      <c r="AZ12" s="177"/>
      <c r="BA12" s="177"/>
      <c r="BB12" s="177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</row>
    <row r="13" spans="1:77" s="42" customFormat="1" x14ac:dyDescent="0.2">
      <c r="BE13" s="44"/>
      <c r="BF13" s="44"/>
      <c r="BG13" s="44"/>
      <c r="BH13" s="44"/>
      <c r="BI13" s="44"/>
      <c r="BJ13" s="44"/>
      <c r="BK13" s="44"/>
      <c r="BL13" s="44"/>
    </row>
    <row r="14" spans="1:77" s="42" customFormat="1" ht="15" customHeight="1" x14ac:dyDescent="0.2">
      <c r="A14" s="45" t="s">
        <v>4</v>
      </c>
      <c r="B14" s="167" t="s">
        <v>92</v>
      </c>
      <c r="C14" s="168"/>
      <c r="D14" s="168"/>
      <c r="E14" s="168"/>
      <c r="F14" s="168"/>
      <c r="G14" s="168"/>
      <c r="H14" s="168"/>
      <c r="I14" s="168"/>
      <c r="J14" s="168"/>
      <c r="K14" s="168"/>
      <c r="L14" s="168"/>
      <c r="M14" s="40"/>
      <c r="N14" s="169" t="s">
        <v>84</v>
      </c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/>
      <c r="AF14" s="165"/>
      <c r="AG14" s="165"/>
      <c r="AH14" s="165"/>
      <c r="AI14" s="165"/>
      <c r="AJ14" s="165"/>
      <c r="AK14" s="165"/>
      <c r="AL14" s="165"/>
      <c r="AM14" s="165"/>
      <c r="AN14" s="165"/>
      <c r="AO14" s="165"/>
      <c r="AP14" s="165"/>
      <c r="AQ14" s="165"/>
      <c r="AR14" s="165"/>
      <c r="AS14" s="165"/>
      <c r="AT14" s="41"/>
      <c r="AU14" s="167" t="s">
        <v>88</v>
      </c>
      <c r="AV14" s="168"/>
      <c r="AW14" s="168"/>
      <c r="AX14" s="168"/>
      <c r="AY14" s="168"/>
      <c r="AZ14" s="168"/>
      <c r="BA14" s="168"/>
      <c r="BB14" s="168"/>
      <c r="BC14" s="46"/>
      <c r="BD14" s="46"/>
      <c r="BE14" s="46"/>
      <c r="BF14" s="46"/>
      <c r="BG14" s="46"/>
      <c r="BH14" s="46"/>
      <c r="BI14" s="46"/>
      <c r="BJ14" s="46"/>
      <c r="BK14" s="46"/>
      <c r="BL14" s="47"/>
      <c r="BM14" s="48"/>
      <c r="BN14" s="48"/>
      <c r="BO14" s="48"/>
      <c r="BP14" s="46"/>
      <c r="BQ14" s="46"/>
      <c r="BR14" s="46"/>
      <c r="BS14" s="46"/>
      <c r="BT14" s="46"/>
      <c r="BU14" s="46"/>
      <c r="BV14" s="46"/>
      <c r="BW14" s="46"/>
    </row>
    <row r="15" spans="1:77" s="42" customFormat="1" ht="24" customHeight="1" x14ac:dyDescent="0.2">
      <c r="A15" s="49"/>
      <c r="B15" s="177" t="s">
        <v>50</v>
      </c>
      <c r="C15" s="177"/>
      <c r="D15" s="177"/>
      <c r="E15" s="177"/>
      <c r="F15" s="177"/>
      <c r="G15" s="177"/>
      <c r="H15" s="177"/>
      <c r="I15" s="177"/>
      <c r="J15" s="177"/>
      <c r="K15" s="177"/>
      <c r="L15" s="177"/>
      <c r="M15" s="43"/>
      <c r="N15" s="178" t="s">
        <v>55</v>
      </c>
      <c r="O15" s="178"/>
      <c r="P15" s="178"/>
      <c r="Q15" s="178"/>
      <c r="R15" s="178"/>
      <c r="S15" s="178"/>
      <c r="T15" s="178"/>
      <c r="U15" s="178"/>
      <c r="V15" s="178"/>
      <c r="W15" s="178"/>
      <c r="X15" s="178"/>
      <c r="Y15" s="178"/>
      <c r="Z15" s="178"/>
      <c r="AA15" s="178"/>
      <c r="AB15" s="178"/>
      <c r="AC15" s="178"/>
      <c r="AD15" s="178"/>
      <c r="AE15" s="178"/>
      <c r="AF15" s="178"/>
      <c r="AG15" s="178"/>
      <c r="AH15" s="178"/>
      <c r="AI15" s="178"/>
      <c r="AJ15" s="178"/>
      <c r="AK15" s="178"/>
      <c r="AL15" s="178"/>
      <c r="AM15" s="178"/>
      <c r="AN15" s="178"/>
      <c r="AO15" s="178"/>
      <c r="AP15" s="178"/>
      <c r="AQ15" s="178"/>
      <c r="AR15" s="178"/>
      <c r="AS15" s="178"/>
      <c r="AT15" s="43"/>
      <c r="AU15" s="177" t="s">
        <v>49</v>
      </c>
      <c r="AV15" s="177"/>
      <c r="AW15" s="177"/>
      <c r="AX15" s="177"/>
      <c r="AY15" s="177"/>
      <c r="AZ15" s="177"/>
      <c r="BA15" s="177"/>
      <c r="BB15" s="177"/>
      <c r="BC15" s="50"/>
      <c r="BD15" s="50"/>
      <c r="BE15" s="50"/>
      <c r="BF15" s="50"/>
      <c r="BG15" s="50"/>
      <c r="BH15" s="50"/>
      <c r="BI15" s="50"/>
      <c r="BJ15" s="50"/>
      <c r="BK15" s="51"/>
      <c r="BL15" s="50"/>
      <c r="BM15" s="48"/>
      <c r="BN15" s="48"/>
      <c r="BO15" s="48"/>
      <c r="BP15" s="50"/>
      <c r="BQ15" s="50"/>
      <c r="BR15" s="50"/>
      <c r="BS15" s="50"/>
      <c r="BT15" s="50"/>
      <c r="BU15" s="50"/>
      <c r="BV15" s="50"/>
      <c r="BW15" s="50"/>
    </row>
    <row r="16" spans="1:77" s="42" customFormat="1" x14ac:dyDescent="0.2"/>
    <row r="17" spans="1:79" s="42" customFormat="1" ht="28.5" customHeight="1" x14ac:dyDescent="0.2">
      <c r="A17" s="39" t="s">
        <v>48</v>
      </c>
      <c r="B17" s="167" t="s">
        <v>280</v>
      </c>
      <c r="C17" s="168"/>
      <c r="D17" s="168"/>
      <c r="E17" s="168"/>
      <c r="F17" s="168"/>
      <c r="G17" s="168"/>
      <c r="H17" s="168"/>
      <c r="I17" s="168"/>
      <c r="J17" s="168"/>
      <c r="K17" s="168"/>
      <c r="L17" s="168"/>
      <c r="N17" s="167" t="s">
        <v>282</v>
      </c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46"/>
      <c r="AA17" s="167" t="s">
        <v>255</v>
      </c>
      <c r="AB17" s="168"/>
      <c r="AC17" s="168"/>
      <c r="AD17" s="168"/>
      <c r="AE17" s="168"/>
      <c r="AF17" s="168"/>
      <c r="AG17" s="168"/>
      <c r="AH17" s="168"/>
      <c r="AI17" s="168"/>
      <c r="AJ17" s="46"/>
      <c r="AK17" s="179" t="s">
        <v>281</v>
      </c>
      <c r="AL17" s="165"/>
      <c r="AM17" s="165"/>
      <c r="AN17" s="165"/>
      <c r="AO17" s="165"/>
      <c r="AP17" s="165"/>
      <c r="AQ17" s="165"/>
      <c r="AR17" s="165"/>
      <c r="AS17" s="165"/>
      <c r="AT17" s="165"/>
      <c r="AU17" s="165"/>
      <c r="AV17" s="165"/>
      <c r="AW17" s="165"/>
      <c r="AX17" s="165"/>
      <c r="AY17" s="165"/>
      <c r="AZ17" s="165"/>
      <c r="BA17" s="165"/>
      <c r="BB17" s="165"/>
      <c r="BC17" s="165"/>
      <c r="BD17" s="46"/>
      <c r="BE17" s="167" t="s">
        <v>89</v>
      </c>
      <c r="BF17" s="168"/>
      <c r="BG17" s="168"/>
      <c r="BH17" s="168"/>
      <c r="BI17" s="168"/>
      <c r="BJ17" s="168"/>
      <c r="BK17" s="168"/>
      <c r="BL17" s="168"/>
      <c r="BM17" s="46"/>
      <c r="BN17" s="46"/>
      <c r="BO17" s="46"/>
      <c r="BP17" s="46"/>
      <c r="BQ17" s="46"/>
      <c r="BR17" s="46"/>
      <c r="BS17" s="46"/>
      <c r="BT17" s="46"/>
      <c r="BU17" s="46"/>
      <c r="BV17" s="46"/>
      <c r="BW17" s="46"/>
      <c r="BX17" s="46"/>
      <c r="BY17" s="46"/>
      <c r="BZ17" s="46"/>
      <c r="CA17" s="46"/>
    </row>
    <row r="18" spans="1:79" s="42" customFormat="1" ht="25.5" customHeight="1" x14ac:dyDescent="0.2">
      <c r="B18" s="177" t="s">
        <v>50</v>
      </c>
      <c r="C18" s="177"/>
      <c r="D18" s="177"/>
      <c r="E18" s="177"/>
      <c r="F18" s="177"/>
      <c r="G18" s="177"/>
      <c r="H18" s="177"/>
      <c r="I18" s="177"/>
      <c r="J18" s="177"/>
      <c r="K18" s="177"/>
      <c r="L18" s="177"/>
      <c r="N18" s="177" t="s">
        <v>51</v>
      </c>
      <c r="O18" s="177"/>
      <c r="P18" s="177"/>
      <c r="Q18" s="177"/>
      <c r="R18" s="177"/>
      <c r="S18" s="177"/>
      <c r="T18" s="177"/>
      <c r="U18" s="177"/>
      <c r="V18" s="177"/>
      <c r="W18" s="177"/>
      <c r="X18" s="177"/>
      <c r="Y18" s="177"/>
      <c r="Z18" s="50"/>
      <c r="AA18" s="184" t="s">
        <v>52</v>
      </c>
      <c r="AB18" s="184"/>
      <c r="AC18" s="184"/>
      <c r="AD18" s="184"/>
      <c r="AE18" s="184"/>
      <c r="AF18" s="184"/>
      <c r="AG18" s="184"/>
      <c r="AH18" s="184"/>
      <c r="AI18" s="184"/>
      <c r="AJ18" s="50"/>
      <c r="AK18" s="105" t="s">
        <v>53</v>
      </c>
      <c r="AL18" s="105"/>
      <c r="AM18" s="105"/>
      <c r="AN18" s="105"/>
      <c r="AO18" s="105"/>
      <c r="AP18" s="105"/>
      <c r="AQ18" s="105"/>
      <c r="AR18" s="105"/>
      <c r="AS18" s="105"/>
      <c r="AT18" s="105"/>
      <c r="AU18" s="105"/>
      <c r="AV18" s="105"/>
      <c r="AW18" s="105"/>
      <c r="AX18" s="105"/>
      <c r="AY18" s="105"/>
      <c r="AZ18" s="105"/>
      <c r="BA18" s="105"/>
      <c r="BB18" s="105"/>
      <c r="BC18" s="105"/>
      <c r="BD18" s="50"/>
      <c r="BE18" s="177" t="s">
        <v>54</v>
      </c>
      <c r="BF18" s="177"/>
      <c r="BG18" s="177"/>
      <c r="BH18" s="177"/>
      <c r="BI18" s="177"/>
      <c r="BJ18" s="177"/>
      <c r="BK18" s="177"/>
      <c r="BL18" s="177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</row>
    <row r="19" spans="1:79" ht="6.75" customHeight="1" x14ac:dyDescent="0.2">
      <c r="A19" s="52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52"/>
      <c r="BE19" s="52"/>
      <c r="BF19" s="52"/>
      <c r="BG19" s="52"/>
      <c r="BH19" s="52"/>
      <c r="BI19" s="52"/>
      <c r="BJ19" s="52"/>
      <c r="BK19" s="52"/>
      <c r="BL19" s="52"/>
    </row>
    <row r="20" spans="1:79" ht="21.75" customHeight="1" x14ac:dyDescent="0.2">
      <c r="A20" s="180" t="s">
        <v>44</v>
      </c>
      <c r="B20" s="180"/>
      <c r="C20" s="180"/>
      <c r="D20" s="180"/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U20" s="181">
        <f>SUM(AS20+I21)</f>
        <v>3238656</v>
      </c>
      <c r="V20" s="181"/>
      <c r="W20" s="181"/>
      <c r="X20" s="181"/>
      <c r="Y20" s="181"/>
      <c r="Z20" s="181"/>
      <c r="AA20" s="181"/>
      <c r="AB20" s="181"/>
      <c r="AC20" s="181"/>
      <c r="AD20" s="181"/>
      <c r="AE20" s="182" t="s">
        <v>45</v>
      </c>
      <c r="AF20" s="182"/>
      <c r="AG20" s="182"/>
      <c r="AH20" s="182"/>
      <c r="AI20" s="182"/>
      <c r="AJ20" s="182"/>
      <c r="AK20" s="182"/>
      <c r="AL20" s="182"/>
      <c r="AM20" s="182"/>
      <c r="AN20" s="182"/>
      <c r="AO20" s="182"/>
      <c r="AP20" s="182"/>
      <c r="AQ20" s="182"/>
      <c r="AR20" s="182"/>
      <c r="AS20" s="181">
        <f>3101248+13008+121200</f>
        <v>3235456</v>
      </c>
      <c r="AT20" s="181"/>
      <c r="AU20" s="181"/>
      <c r="AV20" s="181"/>
      <c r="AW20" s="181"/>
      <c r="AX20" s="181"/>
      <c r="AY20" s="181"/>
      <c r="AZ20" s="181"/>
      <c r="BA20" s="181"/>
      <c r="BB20" s="181"/>
      <c r="BC20" s="181"/>
      <c r="BD20" s="183" t="s">
        <v>20</v>
      </c>
      <c r="BE20" s="183"/>
      <c r="BF20" s="183"/>
      <c r="BG20" s="183"/>
      <c r="BH20" s="183"/>
      <c r="BI20" s="183"/>
      <c r="BJ20" s="183"/>
      <c r="BK20" s="183"/>
      <c r="BL20" s="183"/>
    </row>
    <row r="21" spans="1:79" ht="20.25" customHeight="1" x14ac:dyDescent="0.2">
      <c r="A21" s="183" t="s">
        <v>19</v>
      </c>
      <c r="B21" s="183"/>
      <c r="C21" s="183"/>
      <c r="D21" s="183"/>
      <c r="E21" s="183"/>
      <c r="F21" s="183"/>
      <c r="G21" s="183"/>
      <c r="H21" s="183"/>
      <c r="I21" s="181">
        <v>3200</v>
      </c>
      <c r="J21" s="181"/>
      <c r="K21" s="181"/>
      <c r="L21" s="181"/>
      <c r="M21" s="181"/>
      <c r="N21" s="181"/>
      <c r="O21" s="181"/>
      <c r="P21" s="181"/>
      <c r="Q21" s="181"/>
      <c r="R21" s="181"/>
      <c r="S21" s="181"/>
      <c r="T21" s="183" t="s">
        <v>21</v>
      </c>
      <c r="U21" s="183"/>
      <c r="V21" s="183"/>
      <c r="W21" s="183"/>
      <c r="X21" s="53"/>
      <c r="Y21" s="53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5"/>
      <c r="AO21" s="55"/>
      <c r="AP21" s="55"/>
      <c r="AQ21" s="55"/>
      <c r="AR21" s="55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2"/>
      <c r="BD21" s="55"/>
      <c r="BE21" s="55"/>
      <c r="BF21" s="55"/>
      <c r="BG21" s="55"/>
      <c r="BH21" s="55"/>
      <c r="BI21" s="55"/>
      <c r="BJ21" s="52"/>
      <c r="BK21" s="52"/>
      <c r="BL21" s="52"/>
    </row>
    <row r="22" spans="1:79" ht="12.75" customHeight="1" x14ac:dyDescent="0.2">
      <c r="A22" s="85"/>
      <c r="B22" s="85"/>
      <c r="C22" s="85"/>
      <c r="D22" s="85"/>
      <c r="E22" s="85"/>
      <c r="F22" s="85"/>
      <c r="G22" s="85"/>
      <c r="H22" s="85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85"/>
      <c r="U22" s="85"/>
      <c r="V22" s="85"/>
      <c r="W22" s="85"/>
      <c r="X22" s="53"/>
      <c r="Y22" s="53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5"/>
      <c r="AO22" s="55"/>
      <c r="AP22" s="55"/>
      <c r="AQ22" s="55"/>
      <c r="AR22" s="55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55"/>
      <c r="BE22" s="55"/>
      <c r="BF22" s="55"/>
      <c r="BG22" s="55"/>
      <c r="BH22" s="55"/>
      <c r="BI22" s="55"/>
      <c r="BJ22" s="52"/>
      <c r="BK22" s="52"/>
      <c r="BL22" s="52"/>
    </row>
    <row r="23" spans="1:79" ht="15.75" customHeight="1" x14ac:dyDescent="0.2">
      <c r="A23" s="171" t="s">
        <v>32</v>
      </c>
      <c r="B23" s="171"/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71"/>
      <c r="Z23" s="171"/>
      <c r="AA23" s="171"/>
      <c r="AB23" s="171"/>
      <c r="AC23" s="171"/>
      <c r="AD23" s="171"/>
      <c r="AE23" s="171"/>
      <c r="AF23" s="171"/>
      <c r="AG23" s="171"/>
      <c r="AH23" s="171"/>
      <c r="AI23" s="171"/>
      <c r="AJ23" s="171"/>
      <c r="AK23" s="171"/>
      <c r="AL23" s="171"/>
      <c r="AM23" s="171"/>
      <c r="AN23" s="171"/>
      <c r="AO23" s="171"/>
      <c r="AP23" s="171"/>
      <c r="AQ23" s="171"/>
      <c r="AR23" s="171"/>
      <c r="AS23" s="171"/>
      <c r="AT23" s="171"/>
      <c r="AU23" s="171"/>
      <c r="AV23" s="171"/>
      <c r="AW23" s="171"/>
      <c r="AX23" s="171"/>
      <c r="AY23" s="171"/>
      <c r="AZ23" s="171"/>
      <c r="BA23" s="171"/>
      <c r="BB23" s="171"/>
      <c r="BC23" s="171"/>
      <c r="BD23" s="171"/>
      <c r="BE23" s="171"/>
      <c r="BF23" s="171"/>
      <c r="BG23" s="171"/>
      <c r="BH23" s="171"/>
      <c r="BI23" s="171"/>
      <c r="BJ23" s="171"/>
      <c r="BK23" s="171"/>
      <c r="BL23" s="171"/>
    </row>
    <row r="24" spans="1:79" ht="100.5" customHeight="1" x14ac:dyDescent="0.2">
      <c r="A24" s="188" t="s">
        <v>480</v>
      </c>
      <c r="B24" s="165"/>
      <c r="C24" s="165"/>
      <c r="D24" s="165"/>
      <c r="E24" s="165"/>
      <c r="F24" s="165"/>
      <c r="G24" s="165"/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65"/>
      <c r="AK24" s="165"/>
      <c r="AL24" s="165"/>
      <c r="AM24" s="165"/>
      <c r="AN24" s="165"/>
      <c r="AO24" s="165"/>
      <c r="AP24" s="165"/>
      <c r="AQ24" s="165"/>
      <c r="AR24" s="165"/>
      <c r="AS24" s="165"/>
      <c r="AT24" s="165"/>
      <c r="AU24" s="165"/>
      <c r="AV24" s="165"/>
      <c r="AW24" s="165"/>
      <c r="AX24" s="165"/>
      <c r="AY24" s="165"/>
      <c r="AZ24" s="165"/>
      <c r="BA24" s="165"/>
      <c r="BB24" s="165"/>
      <c r="BC24" s="165"/>
      <c r="BD24" s="165"/>
      <c r="BE24" s="165"/>
      <c r="BF24" s="165"/>
      <c r="BG24" s="165"/>
      <c r="BH24" s="165"/>
      <c r="BI24" s="165"/>
      <c r="BJ24" s="165"/>
      <c r="BK24" s="165"/>
      <c r="BL24" s="165"/>
    </row>
    <row r="25" spans="1:79" ht="12.75" customHeight="1" x14ac:dyDescent="0.2">
      <c r="A25" s="56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15.75" customHeight="1" x14ac:dyDescent="0.2">
      <c r="A26" s="183" t="s">
        <v>31</v>
      </c>
      <c r="B26" s="183"/>
      <c r="C26" s="183"/>
      <c r="D26" s="183"/>
      <c r="E26" s="183"/>
      <c r="F26" s="183"/>
      <c r="G26" s="183"/>
      <c r="H26" s="183"/>
      <c r="I26" s="183"/>
      <c r="J26" s="183"/>
      <c r="K26" s="183"/>
      <c r="L26" s="183"/>
      <c r="M26" s="183"/>
      <c r="N26" s="183"/>
      <c r="O26" s="183"/>
      <c r="P26" s="183"/>
      <c r="Q26" s="183"/>
      <c r="R26" s="183"/>
      <c r="S26" s="183"/>
      <c r="T26" s="183"/>
      <c r="U26" s="183"/>
      <c r="V26" s="183"/>
      <c r="W26" s="183"/>
      <c r="X26" s="183"/>
      <c r="Y26" s="183"/>
      <c r="Z26" s="183"/>
      <c r="AA26" s="183"/>
      <c r="AB26" s="183"/>
      <c r="AC26" s="183"/>
      <c r="AD26" s="183"/>
      <c r="AE26" s="183"/>
      <c r="AF26" s="183"/>
      <c r="AG26" s="183"/>
      <c r="AH26" s="183"/>
      <c r="AI26" s="183"/>
      <c r="AJ26" s="183"/>
      <c r="AK26" s="183"/>
      <c r="AL26" s="183"/>
      <c r="AM26" s="183"/>
      <c r="AN26" s="183"/>
      <c r="AO26" s="183"/>
      <c r="AP26" s="183"/>
      <c r="AQ26" s="183"/>
      <c r="AR26" s="183"/>
      <c r="AS26" s="183"/>
      <c r="AT26" s="183"/>
      <c r="AU26" s="183"/>
      <c r="AV26" s="183"/>
      <c r="AW26" s="183"/>
      <c r="AX26" s="183"/>
      <c r="AY26" s="183"/>
      <c r="AZ26" s="183"/>
      <c r="BA26" s="183"/>
      <c r="BB26" s="183"/>
      <c r="BC26" s="183"/>
      <c r="BD26" s="183"/>
      <c r="BE26" s="183"/>
      <c r="BF26" s="183"/>
      <c r="BG26" s="183"/>
      <c r="BH26" s="183"/>
      <c r="BI26" s="183"/>
      <c r="BJ26" s="183"/>
      <c r="BK26" s="183"/>
      <c r="BL26" s="183"/>
    </row>
    <row r="27" spans="1:79" ht="19.5" customHeight="1" x14ac:dyDescent="0.2">
      <c r="A27" s="189" t="s">
        <v>25</v>
      </c>
      <c r="B27" s="189"/>
      <c r="C27" s="189"/>
      <c r="D27" s="189"/>
      <c r="E27" s="189"/>
      <c r="F27" s="189"/>
      <c r="G27" s="190" t="s">
        <v>35</v>
      </c>
      <c r="H27" s="191"/>
      <c r="I27" s="191"/>
      <c r="J27" s="191"/>
      <c r="K27" s="191"/>
      <c r="L27" s="191"/>
      <c r="M27" s="191"/>
      <c r="N27" s="19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  <c r="AH27" s="191"/>
      <c r="AI27" s="191"/>
      <c r="AJ27" s="191"/>
      <c r="AK27" s="191"/>
      <c r="AL27" s="191"/>
      <c r="AM27" s="191"/>
      <c r="AN27" s="191"/>
      <c r="AO27" s="191"/>
      <c r="AP27" s="191"/>
      <c r="AQ27" s="191"/>
      <c r="AR27" s="191"/>
      <c r="AS27" s="191"/>
      <c r="AT27" s="191"/>
      <c r="AU27" s="191"/>
      <c r="AV27" s="191"/>
      <c r="AW27" s="191"/>
      <c r="AX27" s="191"/>
      <c r="AY27" s="191"/>
      <c r="AZ27" s="191"/>
      <c r="BA27" s="191"/>
      <c r="BB27" s="191"/>
      <c r="BC27" s="191"/>
      <c r="BD27" s="191"/>
      <c r="BE27" s="191"/>
      <c r="BF27" s="191"/>
      <c r="BG27" s="191"/>
      <c r="BH27" s="191"/>
      <c r="BI27" s="191"/>
      <c r="BJ27" s="191"/>
      <c r="BK27" s="191"/>
      <c r="BL27" s="192"/>
    </row>
    <row r="28" spans="1:79" ht="15.75" x14ac:dyDescent="0.2">
      <c r="A28" s="193">
        <v>1</v>
      </c>
      <c r="B28" s="193"/>
      <c r="C28" s="193"/>
      <c r="D28" s="193"/>
      <c r="E28" s="193"/>
      <c r="F28" s="193"/>
      <c r="G28" s="190">
        <v>2</v>
      </c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  <c r="AL28" s="191"/>
      <c r="AM28" s="191"/>
      <c r="AN28" s="191"/>
      <c r="AO28" s="191"/>
      <c r="AP28" s="191"/>
      <c r="AQ28" s="191"/>
      <c r="AR28" s="191"/>
      <c r="AS28" s="191"/>
      <c r="AT28" s="191"/>
      <c r="AU28" s="191"/>
      <c r="AV28" s="191"/>
      <c r="AW28" s="191"/>
      <c r="AX28" s="191"/>
      <c r="AY28" s="191"/>
      <c r="AZ28" s="191"/>
      <c r="BA28" s="191"/>
      <c r="BB28" s="191"/>
      <c r="BC28" s="191"/>
      <c r="BD28" s="191"/>
      <c r="BE28" s="191"/>
      <c r="BF28" s="191"/>
      <c r="BG28" s="191"/>
      <c r="BH28" s="191"/>
      <c r="BI28" s="191"/>
      <c r="BJ28" s="191"/>
      <c r="BK28" s="191"/>
      <c r="BL28" s="192"/>
    </row>
    <row r="29" spans="1:79" ht="12.75" customHeight="1" x14ac:dyDescent="0.2">
      <c r="A29" s="141">
        <v>1</v>
      </c>
      <c r="B29" s="141"/>
      <c r="C29" s="141"/>
      <c r="D29" s="141"/>
      <c r="E29" s="141"/>
      <c r="F29" s="141"/>
      <c r="G29" s="185" t="s">
        <v>427</v>
      </c>
      <c r="H29" s="186"/>
      <c r="I29" s="186"/>
      <c r="J29" s="186"/>
      <c r="K29" s="186"/>
      <c r="L29" s="186"/>
      <c r="M29" s="186"/>
      <c r="N29" s="186"/>
      <c r="O29" s="186"/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6"/>
      <c r="AA29" s="186"/>
      <c r="AB29" s="186"/>
      <c r="AC29" s="186"/>
      <c r="AD29" s="186"/>
      <c r="AE29" s="186"/>
      <c r="AF29" s="186"/>
      <c r="AG29" s="186"/>
      <c r="AH29" s="186"/>
      <c r="AI29" s="186"/>
      <c r="AJ29" s="186"/>
      <c r="AK29" s="186"/>
      <c r="AL29" s="186"/>
      <c r="AM29" s="186"/>
      <c r="AN29" s="186"/>
      <c r="AO29" s="186"/>
      <c r="AP29" s="186"/>
      <c r="AQ29" s="186"/>
      <c r="AR29" s="186"/>
      <c r="AS29" s="186"/>
      <c r="AT29" s="186"/>
      <c r="AU29" s="186"/>
      <c r="AV29" s="186"/>
      <c r="AW29" s="186"/>
      <c r="AX29" s="186"/>
      <c r="AY29" s="186"/>
      <c r="AZ29" s="186"/>
      <c r="BA29" s="186"/>
      <c r="BB29" s="186"/>
      <c r="BC29" s="186"/>
      <c r="BD29" s="186"/>
      <c r="BE29" s="186"/>
      <c r="BF29" s="186"/>
      <c r="BG29" s="186"/>
      <c r="BH29" s="186"/>
      <c r="BI29" s="186"/>
      <c r="BJ29" s="186"/>
      <c r="BK29" s="186"/>
      <c r="BL29" s="187"/>
      <c r="CA29" s="36" t="s">
        <v>43</v>
      </c>
    </row>
    <row r="30" spans="1:79" ht="12.75" customHeight="1" x14ac:dyDescent="0.2">
      <c r="A30" s="56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6"/>
    </row>
    <row r="31" spans="1:79" ht="15.95" customHeight="1" x14ac:dyDescent="0.2">
      <c r="A31" s="183" t="s">
        <v>33</v>
      </c>
      <c r="B31" s="183"/>
      <c r="C31" s="183"/>
      <c r="D31" s="183"/>
      <c r="E31" s="183"/>
      <c r="F31" s="183"/>
      <c r="G31" s="183"/>
      <c r="H31" s="183"/>
      <c r="I31" s="183"/>
      <c r="J31" s="183"/>
      <c r="K31" s="183"/>
      <c r="L31" s="183"/>
      <c r="M31" s="183"/>
      <c r="N31" s="183"/>
      <c r="O31" s="183"/>
      <c r="P31" s="183"/>
      <c r="Q31" s="183"/>
      <c r="R31" s="183"/>
      <c r="S31" s="183"/>
      <c r="T31" s="183"/>
      <c r="U31" s="183"/>
      <c r="V31" s="183"/>
      <c r="W31" s="183"/>
      <c r="X31" s="183"/>
      <c r="Y31" s="183"/>
      <c r="Z31" s="183"/>
      <c r="AA31" s="183"/>
      <c r="AB31" s="183"/>
      <c r="AC31" s="183"/>
      <c r="AD31" s="183"/>
      <c r="AE31" s="183"/>
      <c r="AF31" s="183"/>
      <c r="AG31" s="183"/>
      <c r="AH31" s="183"/>
      <c r="AI31" s="183"/>
      <c r="AJ31" s="183"/>
      <c r="AK31" s="183"/>
      <c r="AL31" s="183"/>
      <c r="AM31" s="183"/>
      <c r="AN31" s="183"/>
      <c r="AO31" s="183"/>
      <c r="AP31" s="183"/>
      <c r="AQ31" s="183"/>
      <c r="AR31" s="183"/>
      <c r="AS31" s="183"/>
      <c r="AT31" s="183"/>
      <c r="AU31" s="183"/>
      <c r="AV31" s="183"/>
      <c r="AW31" s="183"/>
      <c r="AX31" s="183"/>
      <c r="AY31" s="183"/>
      <c r="AZ31" s="183"/>
      <c r="BA31" s="183"/>
      <c r="BB31" s="183"/>
      <c r="BC31" s="183"/>
      <c r="BD31" s="183"/>
      <c r="BE31" s="183"/>
      <c r="BF31" s="183"/>
      <c r="BG31" s="183"/>
      <c r="BH31" s="183"/>
      <c r="BI31" s="183"/>
      <c r="BJ31" s="183"/>
      <c r="BK31" s="183"/>
      <c r="BL31" s="183"/>
    </row>
    <row r="32" spans="1:79" ht="31.5" customHeight="1" x14ac:dyDescent="0.2">
      <c r="A32" s="188" t="s">
        <v>279</v>
      </c>
      <c r="B32" s="165"/>
      <c r="C32" s="165"/>
      <c r="D32" s="165"/>
      <c r="E32" s="165"/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65"/>
      <c r="AI32" s="165"/>
      <c r="AJ32" s="165"/>
      <c r="AK32" s="165"/>
      <c r="AL32" s="165"/>
      <c r="AM32" s="165"/>
      <c r="AN32" s="165"/>
      <c r="AO32" s="165"/>
      <c r="AP32" s="165"/>
      <c r="AQ32" s="165"/>
      <c r="AR32" s="165"/>
      <c r="AS32" s="165"/>
      <c r="AT32" s="165"/>
      <c r="AU32" s="165"/>
      <c r="AV32" s="165"/>
      <c r="AW32" s="165"/>
      <c r="AX32" s="165"/>
      <c r="AY32" s="165"/>
      <c r="AZ32" s="165"/>
      <c r="BA32" s="165"/>
      <c r="BB32" s="165"/>
      <c r="BC32" s="165"/>
      <c r="BD32" s="165"/>
      <c r="BE32" s="165"/>
      <c r="BF32" s="165"/>
      <c r="BG32" s="165"/>
      <c r="BH32" s="165"/>
      <c r="BI32" s="165"/>
      <c r="BJ32" s="165"/>
      <c r="BK32" s="165"/>
      <c r="BL32" s="165"/>
    </row>
    <row r="33" spans="1:79" ht="12.75" customHeight="1" x14ac:dyDescent="0.2">
      <c r="A33" s="85"/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  <c r="BJ33" s="57"/>
      <c r="BK33" s="57"/>
      <c r="BL33" s="57"/>
    </row>
    <row r="34" spans="1:79" ht="15.75" customHeight="1" x14ac:dyDescent="0.2">
      <c r="A34" s="183" t="s">
        <v>34</v>
      </c>
      <c r="B34" s="183"/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/>
      <c r="P34" s="183"/>
      <c r="Q34" s="183"/>
      <c r="R34" s="183"/>
      <c r="S34" s="183"/>
      <c r="T34" s="183"/>
      <c r="U34" s="183"/>
      <c r="V34" s="183"/>
      <c r="W34" s="183"/>
      <c r="X34" s="183"/>
      <c r="Y34" s="183"/>
      <c r="Z34" s="183"/>
      <c r="AA34" s="183"/>
      <c r="AB34" s="183"/>
      <c r="AC34" s="183"/>
      <c r="AD34" s="183"/>
      <c r="AE34" s="183"/>
      <c r="AF34" s="183"/>
      <c r="AG34" s="183"/>
      <c r="AH34" s="183"/>
      <c r="AI34" s="183"/>
      <c r="AJ34" s="183"/>
      <c r="AK34" s="183"/>
      <c r="AL34" s="183"/>
      <c r="AM34" s="183"/>
      <c r="AN34" s="183"/>
      <c r="AO34" s="183"/>
      <c r="AP34" s="183"/>
      <c r="AQ34" s="183"/>
      <c r="AR34" s="183"/>
      <c r="AS34" s="183"/>
      <c r="AT34" s="183"/>
      <c r="AU34" s="183"/>
      <c r="AV34" s="183"/>
      <c r="AW34" s="183"/>
      <c r="AX34" s="183"/>
      <c r="AY34" s="183"/>
      <c r="AZ34" s="183"/>
      <c r="BA34" s="183"/>
      <c r="BB34" s="183"/>
      <c r="BC34" s="183"/>
      <c r="BD34" s="183"/>
      <c r="BE34" s="183"/>
      <c r="BF34" s="183"/>
      <c r="BG34" s="183"/>
      <c r="BH34" s="183"/>
      <c r="BI34" s="183"/>
      <c r="BJ34" s="183"/>
      <c r="BK34" s="183"/>
      <c r="BL34" s="183"/>
    </row>
    <row r="35" spans="1:79" ht="17.25" customHeight="1" x14ac:dyDescent="0.2">
      <c r="A35" s="189" t="s">
        <v>25</v>
      </c>
      <c r="B35" s="189"/>
      <c r="C35" s="189"/>
      <c r="D35" s="189"/>
      <c r="E35" s="189"/>
      <c r="F35" s="189"/>
      <c r="G35" s="190" t="s">
        <v>22</v>
      </c>
      <c r="H35" s="191"/>
      <c r="I35" s="191"/>
      <c r="J35" s="191"/>
      <c r="K35" s="191"/>
      <c r="L35" s="191"/>
      <c r="M35" s="191"/>
      <c r="N35" s="191"/>
      <c r="O35" s="191"/>
      <c r="P35" s="191"/>
      <c r="Q35" s="191"/>
      <c r="R35" s="191"/>
      <c r="S35" s="191"/>
      <c r="T35" s="191"/>
      <c r="U35" s="191"/>
      <c r="V35" s="191"/>
      <c r="W35" s="191"/>
      <c r="X35" s="191"/>
      <c r="Y35" s="191"/>
      <c r="Z35" s="191"/>
      <c r="AA35" s="191"/>
      <c r="AB35" s="191"/>
      <c r="AC35" s="191"/>
      <c r="AD35" s="191"/>
      <c r="AE35" s="191"/>
      <c r="AF35" s="191"/>
      <c r="AG35" s="191"/>
      <c r="AH35" s="191"/>
      <c r="AI35" s="191"/>
      <c r="AJ35" s="191"/>
      <c r="AK35" s="191"/>
      <c r="AL35" s="191"/>
      <c r="AM35" s="191"/>
      <c r="AN35" s="191"/>
      <c r="AO35" s="191"/>
      <c r="AP35" s="191"/>
      <c r="AQ35" s="191"/>
      <c r="AR35" s="191"/>
      <c r="AS35" s="191"/>
      <c r="AT35" s="191"/>
      <c r="AU35" s="191"/>
      <c r="AV35" s="191"/>
      <c r="AW35" s="191"/>
      <c r="AX35" s="191"/>
      <c r="AY35" s="191"/>
      <c r="AZ35" s="191"/>
      <c r="BA35" s="191"/>
      <c r="BB35" s="191"/>
      <c r="BC35" s="191"/>
      <c r="BD35" s="191"/>
      <c r="BE35" s="191"/>
      <c r="BF35" s="191"/>
      <c r="BG35" s="191"/>
      <c r="BH35" s="191"/>
      <c r="BI35" s="191"/>
      <c r="BJ35" s="191"/>
      <c r="BK35" s="191"/>
      <c r="BL35" s="192"/>
    </row>
    <row r="36" spans="1:79" ht="15.75" x14ac:dyDescent="0.2">
      <c r="A36" s="193">
        <v>1</v>
      </c>
      <c r="B36" s="193"/>
      <c r="C36" s="193"/>
      <c r="D36" s="193"/>
      <c r="E36" s="193"/>
      <c r="F36" s="193"/>
      <c r="G36" s="190">
        <v>2</v>
      </c>
      <c r="H36" s="191"/>
      <c r="I36" s="191"/>
      <c r="J36" s="191"/>
      <c r="K36" s="191"/>
      <c r="L36" s="191"/>
      <c r="M36" s="191"/>
      <c r="N36" s="191"/>
      <c r="O36" s="191"/>
      <c r="P36" s="191"/>
      <c r="Q36" s="191"/>
      <c r="R36" s="191"/>
      <c r="S36" s="191"/>
      <c r="T36" s="191"/>
      <c r="U36" s="191"/>
      <c r="V36" s="191"/>
      <c r="W36" s="191"/>
      <c r="X36" s="191"/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  <c r="AI36" s="191"/>
      <c r="AJ36" s="191"/>
      <c r="AK36" s="191"/>
      <c r="AL36" s="191"/>
      <c r="AM36" s="191"/>
      <c r="AN36" s="191"/>
      <c r="AO36" s="191"/>
      <c r="AP36" s="191"/>
      <c r="AQ36" s="191"/>
      <c r="AR36" s="191"/>
      <c r="AS36" s="191"/>
      <c r="AT36" s="191"/>
      <c r="AU36" s="191"/>
      <c r="AV36" s="191"/>
      <c r="AW36" s="191"/>
      <c r="AX36" s="191"/>
      <c r="AY36" s="191"/>
      <c r="AZ36" s="191"/>
      <c r="BA36" s="191"/>
      <c r="BB36" s="191"/>
      <c r="BC36" s="191"/>
      <c r="BD36" s="191"/>
      <c r="BE36" s="191"/>
      <c r="BF36" s="191"/>
      <c r="BG36" s="191"/>
      <c r="BH36" s="191"/>
      <c r="BI36" s="191"/>
      <c r="BJ36" s="191"/>
      <c r="BK36" s="191"/>
      <c r="BL36" s="192"/>
    </row>
    <row r="37" spans="1:79" ht="12.75" customHeight="1" x14ac:dyDescent="0.2">
      <c r="A37" s="141">
        <v>1</v>
      </c>
      <c r="B37" s="141"/>
      <c r="C37" s="141"/>
      <c r="D37" s="141"/>
      <c r="E37" s="141"/>
      <c r="F37" s="141"/>
      <c r="G37" s="185" t="s">
        <v>262</v>
      </c>
      <c r="H37" s="186"/>
      <c r="I37" s="186"/>
      <c r="J37" s="186"/>
      <c r="K37" s="186"/>
      <c r="L37" s="186"/>
      <c r="M37" s="186"/>
      <c r="N37" s="186"/>
      <c r="O37" s="186"/>
      <c r="P37" s="186"/>
      <c r="Q37" s="186"/>
      <c r="R37" s="186"/>
      <c r="S37" s="186"/>
      <c r="T37" s="186"/>
      <c r="U37" s="186"/>
      <c r="V37" s="186"/>
      <c r="W37" s="186"/>
      <c r="X37" s="186"/>
      <c r="Y37" s="186"/>
      <c r="Z37" s="186"/>
      <c r="AA37" s="186"/>
      <c r="AB37" s="186"/>
      <c r="AC37" s="186"/>
      <c r="AD37" s="186"/>
      <c r="AE37" s="186"/>
      <c r="AF37" s="186"/>
      <c r="AG37" s="186"/>
      <c r="AH37" s="186"/>
      <c r="AI37" s="186"/>
      <c r="AJ37" s="186"/>
      <c r="AK37" s="186"/>
      <c r="AL37" s="186"/>
      <c r="AM37" s="186"/>
      <c r="AN37" s="186"/>
      <c r="AO37" s="186"/>
      <c r="AP37" s="186"/>
      <c r="AQ37" s="186"/>
      <c r="AR37" s="186"/>
      <c r="AS37" s="186"/>
      <c r="AT37" s="186"/>
      <c r="AU37" s="186"/>
      <c r="AV37" s="186"/>
      <c r="AW37" s="186"/>
      <c r="AX37" s="186"/>
      <c r="AY37" s="186"/>
      <c r="AZ37" s="186"/>
      <c r="BA37" s="186"/>
      <c r="BB37" s="186"/>
      <c r="BC37" s="186"/>
      <c r="BD37" s="186"/>
      <c r="BE37" s="186"/>
      <c r="BF37" s="186"/>
      <c r="BG37" s="186"/>
      <c r="BH37" s="186"/>
      <c r="BI37" s="186"/>
      <c r="BJ37" s="186"/>
      <c r="BK37" s="186"/>
      <c r="BL37" s="187"/>
      <c r="CA37" s="36" t="s">
        <v>11</v>
      </c>
    </row>
    <row r="38" spans="1:79" x14ac:dyDescent="0.2">
      <c r="A38" s="69"/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0"/>
    </row>
    <row r="39" spans="1:79" ht="15.75" customHeight="1" x14ac:dyDescent="0.2">
      <c r="A39" s="183" t="s">
        <v>36</v>
      </c>
      <c r="B39" s="183"/>
      <c r="C39" s="183"/>
      <c r="D39" s="183"/>
      <c r="E39" s="183"/>
      <c r="F39" s="183"/>
      <c r="G39" s="183"/>
      <c r="H39" s="183"/>
      <c r="I39" s="183"/>
      <c r="J39" s="183"/>
      <c r="K39" s="183"/>
      <c r="L39" s="183"/>
      <c r="M39" s="183"/>
      <c r="N39" s="183"/>
      <c r="O39" s="183"/>
      <c r="P39" s="183"/>
      <c r="Q39" s="183"/>
      <c r="R39" s="183"/>
      <c r="S39" s="183"/>
      <c r="T39" s="183"/>
      <c r="U39" s="183"/>
      <c r="V39" s="183"/>
      <c r="W39" s="183"/>
      <c r="X39" s="183"/>
      <c r="Y39" s="183"/>
      <c r="Z39" s="183"/>
      <c r="AA39" s="183"/>
      <c r="AB39" s="183"/>
      <c r="AC39" s="183"/>
      <c r="AD39" s="183"/>
      <c r="AE39" s="183"/>
      <c r="AF39" s="183"/>
      <c r="AG39" s="183"/>
      <c r="AH39" s="183"/>
      <c r="AI39" s="183"/>
      <c r="AJ39" s="183"/>
      <c r="AK39" s="183"/>
      <c r="AL39" s="183"/>
      <c r="AM39" s="183"/>
      <c r="AN39" s="183"/>
      <c r="AO39" s="183"/>
      <c r="AP39" s="183"/>
      <c r="AQ39" s="183"/>
      <c r="AR39" s="183"/>
      <c r="AS39" s="183"/>
      <c r="AT39" s="183"/>
      <c r="AU39" s="183"/>
      <c r="AV39" s="183"/>
      <c r="AW39" s="183"/>
      <c r="AX39" s="183"/>
      <c r="AY39" s="183"/>
      <c r="AZ39" s="183"/>
      <c r="BA39" s="86"/>
      <c r="BB39" s="86"/>
      <c r="BC39" s="86"/>
      <c r="BD39" s="86"/>
      <c r="BE39" s="86"/>
      <c r="BF39" s="86"/>
      <c r="BG39" s="86"/>
      <c r="BH39" s="86"/>
      <c r="BI39" s="86"/>
      <c r="BJ39" s="86"/>
      <c r="BK39" s="86"/>
      <c r="BL39" s="86"/>
    </row>
    <row r="40" spans="1:79" ht="15" customHeight="1" x14ac:dyDescent="0.2">
      <c r="A40" s="194"/>
      <c r="B40" s="194"/>
      <c r="C40" s="194"/>
      <c r="D40" s="194"/>
      <c r="E40" s="194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4"/>
      <c r="Y40" s="194"/>
      <c r="Z40" s="194"/>
      <c r="AA40" s="194"/>
      <c r="AB40" s="194"/>
      <c r="AC40" s="194"/>
      <c r="AD40" s="194"/>
      <c r="AE40" s="194"/>
      <c r="AF40" s="194"/>
      <c r="AG40" s="194"/>
      <c r="AH40" s="194"/>
      <c r="AI40" s="194"/>
      <c r="AJ40" s="194"/>
      <c r="AK40" s="194"/>
      <c r="AL40" s="194"/>
      <c r="AM40" s="194"/>
      <c r="AN40" s="194"/>
      <c r="AO40" s="194"/>
      <c r="AP40" s="194"/>
      <c r="AQ40" s="194"/>
      <c r="AR40" s="194"/>
      <c r="AS40" s="194"/>
      <c r="AT40" s="194"/>
      <c r="AU40" s="194"/>
      <c r="AV40" s="194"/>
      <c r="AW40" s="194"/>
      <c r="AX40" s="194"/>
      <c r="AY40" s="194"/>
      <c r="AZ40" s="194"/>
      <c r="BA40" s="58"/>
      <c r="BB40" s="58"/>
      <c r="BC40" s="58"/>
      <c r="BD40" s="58"/>
      <c r="BE40" s="58"/>
      <c r="BF40" s="58"/>
      <c r="BG40" s="58"/>
      <c r="BH40" s="58"/>
      <c r="BI40" s="59"/>
      <c r="BJ40" s="59"/>
      <c r="BK40" s="59"/>
      <c r="BL40" s="59"/>
    </row>
    <row r="41" spans="1:79" ht="15.95" customHeight="1" x14ac:dyDescent="0.2">
      <c r="A41" s="193" t="s">
        <v>25</v>
      </c>
      <c r="B41" s="193"/>
      <c r="C41" s="193"/>
      <c r="D41" s="195" t="s">
        <v>23</v>
      </c>
      <c r="E41" s="196"/>
      <c r="F41" s="196"/>
      <c r="G41" s="196"/>
      <c r="H41" s="196"/>
      <c r="I41" s="196"/>
      <c r="J41" s="196"/>
      <c r="K41" s="196"/>
      <c r="L41" s="196"/>
      <c r="M41" s="196"/>
      <c r="N41" s="196"/>
      <c r="O41" s="196"/>
      <c r="P41" s="196"/>
      <c r="Q41" s="196"/>
      <c r="R41" s="196"/>
      <c r="S41" s="196"/>
      <c r="T41" s="196"/>
      <c r="U41" s="196"/>
      <c r="V41" s="196"/>
      <c r="W41" s="196"/>
      <c r="X41" s="196"/>
      <c r="Y41" s="196"/>
      <c r="Z41" s="196"/>
      <c r="AA41" s="196"/>
      <c r="AB41" s="197"/>
      <c r="AC41" s="193" t="s">
        <v>26</v>
      </c>
      <c r="AD41" s="193"/>
      <c r="AE41" s="193"/>
      <c r="AF41" s="193"/>
      <c r="AG41" s="193"/>
      <c r="AH41" s="193"/>
      <c r="AI41" s="193"/>
      <c r="AJ41" s="193"/>
      <c r="AK41" s="193" t="s">
        <v>27</v>
      </c>
      <c r="AL41" s="193"/>
      <c r="AM41" s="193"/>
      <c r="AN41" s="193"/>
      <c r="AO41" s="193"/>
      <c r="AP41" s="193"/>
      <c r="AQ41" s="193"/>
      <c r="AR41" s="193"/>
      <c r="AS41" s="193" t="s">
        <v>24</v>
      </c>
      <c r="AT41" s="193"/>
      <c r="AU41" s="193"/>
      <c r="AV41" s="193"/>
      <c r="AW41" s="193"/>
      <c r="AX41" s="193"/>
      <c r="AY41" s="193"/>
      <c r="AZ41" s="193"/>
      <c r="BA41" s="60"/>
      <c r="BB41" s="60"/>
      <c r="BC41" s="60"/>
      <c r="BD41" s="60"/>
      <c r="BE41" s="60"/>
      <c r="BF41" s="60"/>
      <c r="BG41" s="60"/>
      <c r="BH41" s="60"/>
    </row>
    <row r="42" spans="1:79" ht="18.75" customHeight="1" x14ac:dyDescent="0.2">
      <c r="A42" s="193"/>
      <c r="B42" s="193"/>
      <c r="C42" s="193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200"/>
      <c r="AC42" s="193"/>
      <c r="AD42" s="193"/>
      <c r="AE42" s="193"/>
      <c r="AF42" s="193"/>
      <c r="AG42" s="193"/>
      <c r="AH42" s="193"/>
      <c r="AI42" s="193"/>
      <c r="AJ42" s="193"/>
      <c r="AK42" s="193"/>
      <c r="AL42" s="193"/>
      <c r="AM42" s="193"/>
      <c r="AN42" s="193"/>
      <c r="AO42" s="193"/>
      <c r="AP42" s="193"/>
      <c r="AQ42" s="193"/>
      <c r="AR42" s="193"/>
      <c r="AS42" s="193"/>
      <c r="AT42" s="193"/>
      <c r="AU42" s="193"/>
      <c r="AV42" s="193"/>
      <c r="AW42" s="193"/>
      <c r="AX42" s="193"/>
      <c r="AY42" s="193"/>
      <c r="AZ42" s="193"/>
      <c r="BA42" s="60"/>
      <c r="BB42" s="60"/>
      <c r="BC42" s="60"/>
      <c r="BD42" s="60"/>
      <c r="BE42" s="60"/>
      <c r="BF42" s="60"/>
      <c r="BG42" s="60"/>
      <c r="BH42" s="60"/>
    </row>
    <row r="43" spans="1:79" ht="15.75" x14ac:dyDescent="0.2">
      <c r="A43" s="193">
        <v>1</v>
      </c>
      <c r="B43" s="193"/>
      <c r="C43" s="193"/>
      <c r="D43" s="201">
        <v>2</v>
      </c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3"/>
      <c r="AC43" s="193">
        <v>3</v>
      </c>
      <c r="AD43" s="193"/>
      <c r="AE43" s="193"/>
      <c r="AF43" s="193"/>
      <c r="AG43" s="193"/>
      <c r="AH43" s="193"/>
      <c r="AI43" s="193"/>
      <c r="AJ43" s="193"/>
      <c r="AK43" s="193">
        <v>4</v>
      </c>
      <c r="AL43" s="193"/>
      <c r="AM43" s="193"/>
      <c r="AN43" s="193"/>
      <c r="AO43" s="193"/>
      <c r="AP43" s="193"/>
      <c r="AQ43" s="193"/>
      <c r="AR43" s="193"/>
      <c r="AS43" s="193">
        <v>5</v>
      </c>
      <c r="AT43" s="193"/>
      <c r="AU43" s="193"/>
      <c r="AV43" s="193"/>
      <c r="AW43" s="193"/>
      <c r="AX43" s="193"/>
      <c r="AY43" s="193"/>
      <c r="AZ43" s="193"/>
      <c r="BA43" s="60"/>
      <c r="BB43" s="60"/>
      <c r="BC43" s="60"/>
      <c r="BD43" s="60"/>
      <c r="BE43" s="60"/>
      <c r="BF43" s="60"/>
      <c r="BG43" s="60"/>
      <c r="BH43" s="60"/>
    </row>
    <row r="44" spans="1:79" ht="25.5" customHeight="1" x14ac:dyDescent="0.2">
      <c r="A44" s="141">
        <v>1</v>
      </c>
      <c r="B44" s="141"/>
      <c r="C44" s="141"/>
      <c r="D44" s="185" t="s">
        <v>262</v>
      </c>
      <c r="E44" s="186"/>
      <c r="F44" s="186"/>
      <c r="G44" s="186"/>
      <c r="H44" s="186"/>
      <c r="I44" s="186"/>
      <c r="J44" s="186"/>
      <c r="K44" s="186"/>
      <c r="L44" s="186"/>
      <c r="M44" s="186"/>
      <c r="N44" s="186"/>
      <c r="O44" s="186"/>
      <c r="P44" s="186"/>
      <c r="Q44" s="186"/>
      <c r="R44" s="186"/>
      <c r="S44" s="186"/>
      <c r="T44" s="186"/>
      <c r="U44" s="186"/>
      <c r="V44" s="186"/>
      <c r="W44" s="186"/>
      <c r="X44" s="186"/>
      <c r="Y44" s="186"/>
      <c r="Z44" s="186"/>
      <c r="AA44" s="186"/>
      <c r="AB44" s="187"/>
      <c r="AC44" s="160">
        <v>3235456</v>
      </c>
      <c r="AD44" s="160"/>
      <c r="AE44" s="160"/>
      <c r="AF44" s="160"/>
      <c r="AG44" s="160"/>
      <c r="AH44" s="160"/>
      <c r="AI44" s="160"/>
      <c r="AJ44" s="160"/>
      <c r="AK44" s="160">
        <v>3200</v>
      </c>
      <c r="AL44" s="160"/>
      <c r="AM44" s="160"/>
      <c r="AN44" s="160"/>
      <c r="AO44" s="160"/>
      <c r="AP44" s="160"/>
      <c r="AQ44" s="160"/>
      <c r="AR44" s="160"/>
      <c r="AS44" s="160">
        <f>AC44+AK44</f>
        <v>3238656</v>
      </c>
      <c r="AT44" s="160"/>
      <c r="AU44" s="160"/>
      <c r="AV44" s="160"/>
      <c r="AW44" s="160"/>
      <c r="AX44" s="160"/>
      <c r="AY44" s="160"/>
      <c r="AZ44" s="160"/>
      <c r="BA44" s="62"/>
      <c r="BB44" s="62"/>
      <c r="BC44" s="62"/>
      <c r="BD44" s="62"/>
      <c r="BE44" s="62"/>
      <c r="BF44" s="62"/>
      <c r="BG44" s="62"/>
      <c r="BH44" s="62"/>
      <c r="CA44" s="36" t="s">
        <v>12</v>
      </c>
    </row>
    <row r="45" spans="1:79" s="61" customFormat="1" x14ac:dyDescent="0.2">
      <c r="A45" s="204"/>
      <c r="B45" s="204"/>
      <c r="C45" s="204"/>
      <c r="D45" s="205" t="s">
        <v>59</v>
      </c>
      <c r="E45" s="206"/>
      <c r="F45" s="206"/>
      <c r="G45" s="206"/>
      <c r="H45" s="206"/>
      <c r="I45" s="206"/>
      <c r="J45" s="206"/>
      <c r="K45" s="206"/>
      <c r="L45" s="206"/>
      <c r="M45" s="206"/>
      <c r="N45" s="206"/>
      <c r="O45" s="206"/>
      <c r="P45" s="206"/>
      <c r="Q45" s="206"/>
      <c r="R45" s="206"/>
      <c r="S45" s="206"/>
      <c r="T45" s="206"/>
      <c r="U45" s="206"/>
      <c r="V45" s="206"/>
      <c r="W45" s="206"/>
      <c r="X45" s="206"/>
      <c r="Y45" s="206"/>
      <c r="Z45" s="206"/>
      <c r="AA45" s="206"/>
      <c r="AB45" s="207"/>
      <c r="AC45" s="161">
        <f>SUM(AC44)</f>
        <v>3235456</v>
      </c>
      <c r="AD45" s="161"/>
      <c r="AE45" s="161"/>
      <c r="AF45" s="161"/>
      <c r="AG45" s="161"/>
      <c r="AH45" s="161"/>
      <c r="AI45" s="161"/>
      <c r="AJ45" s="161"/>
      <c r="AK45" s="161">
        <v>3200</v>
      </c>
      <c r="AL45" s="161"/>
      <c r="AM45" s="161"/>
      <c r="AN45" s="161"/>
      <c r="AO45" s="161"/>
      <c r="AP45" s="161"/>
      <c r="AQ45" s="161"/>
      <c r="AR45" s="161"/>
      <c r="AS45" s="161">
        <f>AC45+AK45</f>
        <v>3238656</v>
      </c>
      <c r="AT45" s="161"/>
      <c r="AU45" s="161"/>
      <c r="AV45" s="161"/>
      <c r="AW45" s="161"/>
      <c r="AX45" s="161"/>
      <c r="AY45" s="161"/>
      <c r="AZ45" s="161"/>
      <c r="BA45" s="63"/>
      <c r="BB45" s="63"/>
      <c r="BC45" s="63"/>
      <c r="BD45" s="63"/>
      <c r="BE45" s="63"/>
      <c r="BF45" s="63"/>
      <c r="BG45" s="63"/>
      <c r="BH45" s="63"/>
    </row>
    <row r="47" spans="1:79" ht="15.75" customHeight="1" x14ac:dyDescent="0.2">
      <c r="A47" s="171" t="s">
        <v>37</v>
      </c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1"/>
      <c r="Q47" s="171"/>
      <c r="R47" s="171"/>
      <c r="S47" s="171"/>
      <c r="T47" s="171"/>
      <c r="U47" s="171"/>
      <c r="V47" s="171"/>
      <c r="W47" s="171"/>
      <c r="X47" s="171"/>
      <c r="Y47" s="171"/>
      <c r="Z47" s="171"/>
      <c r="AA47" s="171"/>
      <c r="AB47" s="171"/>
      <c r="AC47" s="171"/>
      <c r="AD47" s="171"/>
      <c r="AE47" s="171"/>
      <c r="AF47" s="171"/>
      <c r="AG47" s="171"/>
      <c r="AH47" s="171"/>
      <c r="AI47" s="171"/>
      <c r="AJ47" s="171"/>
      <c r="AK47" s="171"/>
      <c r="AL47" s="171"/>
      <c r="AM47" s="171"/>
      <c r="AN47" s="171"/>
      <c r="AO47" s="171"/>
      <c r="AP47" s="171"/>
      <c r="AQ47" s="171"/>
      <c r="AR47" s="171"/>
      <c r="AS47" s="171"/>
      <c r="AT47" s="171"/>
      <c r="AU47" s="171"/>
      <c r="AV47" s="171"/>
      <c r="AW47" s="171"/>
      <c r="AX47" s="171"/>
      <c r="AY47" s="171"/>
      <c r="AZ47" s="171"/>
      <c r="BA47" s="171"/>
      <c r="BB47" s="171"/>
      <c r="BC47" s="171"/>
      <c r="BD47" s="171"/>
      <c r="BE47" s="171"/>
      <c r="BF47" s="171"/>
      <c r="BG47" s="171"/>
      <c r="BH47" s="171"/>
      <c r="BI47" s="171"/>
      <c r="BJ47" s="171"/>
      <c r="BK47" s="171"/>
      <c r="BL47" s="171"/>
    </row>
    <row r="48" spans="1:79" ht="15" customHeight="1" x14ac:dyDescent="0.2">
      <c r="A48" s="194"/>
      <c r="B48" s="194"/>
      <c r="C48" s="194"/>
      <c r="D48" s="194"/>
      <c r="E48" s="194"/>
      <c r="F48" s="194"/>
      <c r="G48" s="194"/>
      <c r="H48" s="194"/>
      <c r="I48" s="194"/>
      <c r="J48" s="194"/>
      <c r="K48" s="194"/>
      <c r="L48" s="194"/>
      <c r="M48" s="194"/>
      <c r="N48" s="194"/>
      <c r="O48" s="194"/>
      <c r="P48" s="194"/>
      <c r="Q48" s="194"/>
      <c r="R48" s="194"/>
      <c r="S48" s="194"/>
      <c r="T48" s="194"/>
      <c r="U48" s="194"/>
      <c r="V48" s="194"/>
      <c r="W48" s="194"/>
      <c r="X48" s="194"/>
      <c r="Y48" s="194"/>
      <c r="Z48" s="194"/>
      <c r="AA48" s="194"/>
      <c r="AB48" s="194"/>
      <c r="AC48" s="194"/>
      <c r="AD48" s="194"/>
      <c r="AE48" s="194"/>
      <c r="AF48" s="194"/>
      <c r="AG48" s="194"/>
      <c r="AH48" s="194"/>
      <c r="AI48" s="194"/>
      <c r="AJ48" s="194"/>
      <c r="AK48" s="194"/>
      <c r="AL48" s="194"/>
      <c r="AM48" s="194"/>
      <c r="AN48" s="194"/>
      <c r="AO48" s="194"/>
      <c r="AP48" s="194"/>
      <c r="AQ48" s="194"/>
      <c r="AR48" s="194"/>
      <c r="AS48" s="194"/>
      <c r="AT48" s="194"/>
      <c r="AU48" s="194"/>
      <c r="AV48" s="194"/>
      <c r="AW48" s="194"/>
      <c r="AX48" s="194"/>
      <c r="AY48" s="194"/>
      <c r="AZ48" s="59"/>
      <c r="BA48" s="59"/>
      <c r="BB48" s="59"/>
      <c r="BC48" s="59"/>
      <c r="BD48" s="59"/>
      <c r="BE48" s="59"/>
      <c r="BF48" s="59"/>
      <c r="BG48" s="59"/>
      <c r="BH48" s="59"/>
      <c r="BI48" s="59"/>
      <c r="BJ48" s="59"/>
      <c r="BK48" s="59"/>
      <c r="BL48" s="59"/>
    </row>
    <row r="49" spans="1:79" ht="15.95" customHeight="1" x14ac:dyDescent="0.2">
      <c r="A49" s="193" t="s">
        <v>25</v>
      </c>
      <c r="B49" s="193"/>
      <c r="C49" s="193"/>
      <c r="D49" s="195" t="s">
        <v>29</v>
      </c>
      <c r="E49" s="196"/>
      <c r="F49" s="196"/>
      <c r="G49" s="196"/>
      <c r="H49" s="196"/>
      <c r="I49" s="196"/>
      <c r="J49" s="196"/>
      <c r="K49" s="196"/>
      <c r="L49" s="196"/>
      <c r="M49" s="196"/>
      <c r="N49" s="196"/>
      <c r="O49" s="196"/>
      <c r="P49" s="196"/>
      <c r="Q49" s="196"/>
      <c r="R49" s="196"/>
      <c r="S49" s="196"/>
      <c r="T49" s="196"/>
      <c r="U49" s="196"/>
      <c r="V49" s="196"/>
      <c r="W49" s="196"/>
      <c r="X49" s="196"/>
      <c r="Y49" s="196"/>
      <c r="Z49" s="196"/>
      <c r="AA49" s="197"/>
      <c r="AB49" s="193" t="s">
        <v>26</v>
      </c>
      <c r="AC49" s="193"/>
      <c r="AD49" s="193"/>
      <c r="AE49" s="193"/>
      <c r="AF49" s="193"/>
      <c r="AG49" s="193"/>
      <c r="AH49" s="193"/>
      <c r="AI49" s="193"/>
      <c r="AJ49" s="193" t="s">
        <v>27</v>
      </c>
      <c r="AK49" s="193"/>
      <c r="AL49" s="193"/>
      <c r="AM49" s="193"/>
      <c r="AN49" s="193"/>
      <c r="AO49" s="193"/>
      <c r="AP49" s="193"/>
      <c r="AQ49" s="193"/>
      <c r="AR49" s="193" t="s">
        <v>24</v>
      </c>
      <c r="AS49" s="193"/>
      <c r="AT49" s="193"/>
      <c r="AU49" s="193"/>
      <c r="AV49" s="193"/>
      <c r="AW49" s="193"/>
      <c r="AX49" s="193"/>
      <c r="AY49" s="193"/>
    </row>
    <row r="50" spans="1:79" ht="10.5" customHeight="1" x14ac:dyDescent="0.2">
      <c r="A50" s="193"/>
      <c r="B50" s="193"/>
      <c r="C50" s="193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200"/>
      <c r="AB50" s="193"/>
      <c r="AC50" s="193"/>
      <c r="AD50" s="193"/>
      <c r="AE50" s="193"/>
      <c r="AF50" s="193"/>
      <c r="AG50" s="193"/>
      <c r="AH50" s="193"/>
      <c r="AI50" s="193"/>
      <c r="AJ50" s="193"/>
      <c r="AK50" s="193"/>
      <c r="AL50" s="193"/>
      <c r="AM50" s="193"/>
      <c r="AN50" s="193"/>
      <c r="AO50" s="193"/>
      <c r="AP50" s="193"/>
      <c r="AQ50" s="193"/>
      <c r="AR50" s="193"/>
      <c r="AS50" s="193"/>
      <c r="AT50" s="193"/>
      <c r="AU50" s="193"/>
      <c r="AV50" s="193"/>
      <c r="AW50" s="193"/>
      <c r="AX50" s="193"/>
      <c r="AY50" s="193"/>
    </row>
    <row r="51" spans="1:79" ht="15.75" customHeight="1" x14ac:dyDescent="0.2">
      <c r="A51" s="193">
        <v>1</v>
      </c>
      <c r="B51" s="193"/>
      <c r="C51" s="193"/>
      <c r="D51" s="201">
        <v>2</v>
      </c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3"/>
      <c r="AB51" s="193">
        <v>3</v>
      </c>
      <c r="AC51" s="193"/>
      <c r="AD51" s="193"/>
      <c r="AE51" s="193"/>
      <c r="AF51" s="193"/>
      <c r="AG51" s="193"/>
      <c r="AH51" s="193"/>
      <c r="AI51" s="193"/>
      <c r="AJ51" s="193">
        <v>4</v>
      </c>
      <c r="AK51" s="193"/>
      <c r="AL51" s="193"/>
      <c r="AM51" s="193"/>
      <c r="AN51" s="193"/>
      <c r="AO51" s="193"/>
      <c r="AP51" s="193"/>
      <c r="AQ51" s="193"/>
      <c r="AR51" s="193">
        <v>5</v>
      </c>
      <c r="AS51" s="193"/>
      <c r="AT51" s="193"/>
      <c r="AU51" s="193"/>
      <c r="AV51" s="193"/>
      <c r="AW51" s="193"/>
      <c r="AX51" s="193"/>
      <c r="AY51" s="193"/>
    </row>
    <row r="52" spans="1:79" s="61" customFormat="1" ht="12.75" customHeight="1" x14ac:dyDescent="0.2">
      <c r="A52" s="204"/>
      <c r="B52" s="204"/>
      <c r="C52" s="204"/>
      <c r="D52" s="214" t="s">
        <v>24</v>
      </c>
      <c r="E52" s="242"/>
      <c r="F52" s="242"/>
      <c r="G52" s="242"/>
      <c r="H52" s="242"/>
      <c r="I52" s="242"/>
      <c r="J52" s="242"/>
      <c r="K52" s="242"/>
      <c r="L52" s="242"/>
      <c r="M52" s="242"/>
      <c r="N52" s="242"/>
      <c r="O52" s="242"/>
      <c r="P52" s="242"/>
      <c r="Q52" s="242"/>
      <c r="R52" s="242"/>
      <c r="S52" s="242"/>
      <c r="T52" s="242"/>
      <c r="U52" s="242"/>
      <c r="V52" s="242"/>
      <c r="W52" s="242"/>
      <c r="X52" s="242"/>
      <c r="Y52" s="242"/>
      <c r="Z52" s="242"/>
      <c r="AA52" s="243"/>
      <c r="AB52" s="161"/>
      <c r="AC52" s="161"/>
      <c r="AD52" s="161"/>
      <c r="AE52" s="161"/>
      <c r="AF52" s="161"/>
      <c r="AG52" s="161"/>
      <c r="AH52" s="161"/>
      <c r="AI52" s="161"/>
      <c r="AJ52" s="161"/>
      <c r="AK52" s="161"/>
      <c r="AL52" s="161"/>
      <c r="AM52" s="161"/>
      <c r="AN52" s="161"/>
      <c r="AO52" s="161"/>
      <c r="AP52" s="161"/>
      <c r="AQ52" s="161"/>
      <c r="AR52" s="161">
        <f>AB52+AJ52</f>
        <v>0</v>
      </c>
      <c r="AS52" s="161"/>
      <c r="AT52" s="161"/>
      <c r="AU52" s="161"/>
      <c r="AV52" s="161"/>
      <c r="AW52" s="161"/>
      <c r="AX52" s="161"/>
      <c r="AY52" s="161"/>
      <c r="CA52" s="61" t="s">
        <v>14</v>
      </c>
    </row>
    <row r="54" spans="1:79" ht="15.75" customHeight="1" x14ac:dyDescent="0.2">
      <c r="A54" s="183" t="s">
        <v>38</v>
      </c>
      <c r="B54" s="183"/>
      <c r="C54" s="183"/>
      <c r="D54" s="183"/>
      <c r="E54" s="183"/>
      <c r="F54" s="183"/>
      <c r="G54" s="183"/>
      <c r="H54" s="183"/>
      <c r="I54" s="183"/>
      <c r="J54" s="183"/>
      <c r="K54" s="183"/>
      <c r="L54" s="183"/>
      <c r="M54" s="183"/>
      <c r="N54" s="183"/>
      <c r="O54" s="183"/>
      <c r="P54" s="183"/>
      <c r="Q54" s="183"/>
      <c r="R54" s="183"/>
      <c r="S54" s="183"/>
      <c r="T54" s="183"/>
      <c r="U54" s="183"/>
      <c r="V54" s="183"/>
      <c r="W54" s="183"/>
      <c r="X54" s="183"/>
      <c r="Y54" s="183"/>
      <c r="Z54" s="183"/>
      <c r="AA54" s="183"/>
      <c r="AB54" s="183"/>
      <c r="AC54" s="183"/>
      <c r="AD54" s="183"/>
      <c r="AE54" s="183"/>
      <c r="AF54" s="183"/>
      <c r="AG54" s="183"/>
      <c r="AH54" s="183"/>
      <c r="AI54" s="183"/>
      <c r="AJ54" s="183"/>
      <c r="AK54" s="183"/>
      <c r="AL54" s="183"/>
      <c r="AM54" s="183"/>
      <c r="AN54" s="183"/>
      <c r="AO54" s="183"/>
      <c r="AP54" s="183"/>
      <c r="AQ54" s="183"/>
      <c r="AR54" s="183"/>
      <c r="AS54" s="183"/>
      <c r="AT54" s="183"/>
      <c r="AU54" s="183"/>
      <c r="AV54" s="183"/>
      <c r="AW54" s="183"/>
      <c r="AX54" s="183"/>
      <c r="AY54" s="183"/>
      <c r="AZ54" s="183"/>
      <c r="BA54" s="183"/>
      <c r="BB54" s="183"/>
      <c r="BC54" s="183"/>
      <c r="BD54" s="183"/>
      <c r="BE54" s="183"/>
      <c r="BF54" s="183"/>
      <c r="BG54" s="183"/>
      <c r="BH54" s="183"/>
      <c r="BI54" s="183"/>
      <c r="BJ54" s="183"/>
      <c r="BK54" s="183"/>
      <c r="BL54" s="183"/>
    </row>
    <row r="55" spans="1:79" ht="27.75" customHeight="1" x14ac:dyDescent="0.2">
      <c r="A55" s="193" t="s">
        <v>25</v>
      </c>
      <c r="B55" s="193"/>
      <c r="C55" s="193"/>
      <c r="D55" s="193"/>
      <c r="E55" s="193"/>
      <c r="F55" s="193"/>
      <c r="G55" s="201" t="s">
        <v>39</v>
      </c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3"/>
      <c r="Z55" s="193" t="s">
        <v>2</v>
      </c>
      <c r="AA55" s="193"/>
      <c r="AB55" s="193"/>
      <c r="AC55" s="193"/>
      <c r="AD55" s="193"/>
      <c r="AE55" s="193" t="s">
        <v>1</v>
      </c>
      <c r="AF55" s="193"/>
      <c r="AG55" s="193"/>
      <c r="AH55" s="193"/>
      <c r="AI55" s="193"/>
      <c r="AJ55" s="193"/>
      <c r="AK55" s="193"/>
      <c r="AL55" s="193"/>
      <c r="AM55" s="193"/>
      <c r="AN55" s="193"/>
      <c r="AO55" s="201" t="s">
        <v>26</v>
      </c>
      <c r="AP55" s="202"/>
      <c r="AQ55" s="202"/>
      <c r="AR55" s="202"/>
      <c r="AS55" s="202"/>
      <c r="AT55" s="202"/>
      <c r="AU55" s="202"/>
      <c r="AV55" s="203"/>
      <c r="AW55" s="201" t="s">
        <v>27</v>
      </c>
      <c r="AX55" s="202"/>
      <c r="AY55" s="202"/>
      <c r="AZ55" s="202"/>
      <c r="BA55" s="202"/>
      <c r="BB55" s="202"/>
      <c r="BC55" s="202"/>
      <c r="BD55" s="203"/>
      <c r="BE55" s="201" t="s">
        <v>24</v>
      </c>
      <c r="BF55" s="202"/>
      <c r="BG55" s="202"/>
      <c r="BH55" s="202"/>
      <c r="BI55" s="202"/>
      <c r="BJ55" s="202"/>
      <c r="BK55" s="202"/>
      <c r="BL55" s="203"/>
    </row>
    <row r="56" spans="1:79" ht="15.75" customHeight="1" x14ac:dyDescent="0.2">
      <c r="A56" s="193">
        <v>1</v>
      </c>
      <c r="B56" s="193"/>
      <c r="C56" s="193"/>
      <c r="D56" s="193"/>
      <c r="E56" s="193"/>
      <c r="F56" s="193"/>
      <c r="G56" s="201">
        <v>2</v>
      </c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3"/>
      <c r="Z56" s="193">
        <v>3</v>
      </c>
      <c r="AA56" s="193"/>
      <c r="AB56" s="193"/>
      <c r="AC56" s="193"/>
      <c r="AD56" s="193"/>
      <c r="AE56" s="193">
        <v>4</v>
      </c>
      <c r="AF56" s="193"/>
      <c r="AG56" s="193"/>
      <c r="AH56" s="193"/>
      <c r="AI56" s="193"/>
      <c r="AJ56" s="193"/>
      <c r="AK56" s="193"/>
      <c r="AL56" s="193"/>
      <c r="AM56" s="193"/>
      <c r="AN56" s="193"/>
      <c r="AO56" s="193">
        <v>5</v>
      </c>
      <c r="AP56" s="193"/>
      <c r="AQ56" s="193"/>
      <c r="AR56" s="193"/>
      <c r="AS56" s="193"/>
      <c r="AT56" s="193"/>
      <c r="AU56" s="193"/>
      <c r="AV56" s="193"/>
      <c r="AW56" s="193">
        <v>6</v>
      </c>
      <c r="AX56" s="193"/>
      <c r="AY56" s="193"/>
      <c r="AZ56" s="193"/>
      <c r="BA56" s="193"/>
      <c r="BB56" s="193"/>
      <c r="BC56" s="193"/>
      <c r="BD56" s="193"/>
      <c r="BE56" s="193">
        <v>7</v>
      </c>
      <c r="BF56" s="193"/>
      <c r="BG56" s="193"/>
      <c r="BH56" s="193"/>
      <c r="BI56" s="193"/>
      <c r="BJ56" s="193"/>
      <c r="BK56" s="193"/>
      <c r="BL56" s="193"/>
    </row>
    <row r="57" spans="1:79" s="61" customFormat="1" ht="12.75" customHeight="1" x14ac:dyDescent="0.2">
      <c r="A57" s="204">
        <v>1</v>
      </c>
      <c r="B57" s="204"/>
      <c r="C57" s="204"/>
      <c r="D57" s="204"/>
      <c r="E57" s="204"/>
      <c r="F57" s="204"/>
      <c r="G57" s="209" t="s">
        <v>60</v>
      </c>
      <c r="H57" s="210"/>
      <c r="I57" s="210"/>
      <c r="J57" s="210"/>
      <c r="K57" s="210"/>
      <c r="L57" s="210"/>
      <c r="M57" s="210"/>
      <c r="N57" s="210"/>
      <c r="O57" s="210"/>
      <c r="P57" s="210"/>
      <c r="Q57" s="210"/>
      <c r="R57" s="210"/>
      <c r="S57" s="210"/>
      <c r="T57" s="210"/>
      <c r="U57" s="210"/>
      <c r="V57" s="210"/>
      <c r="W57" s="210"/>
      <c r="X57" s="210"/>
      <c r="Y57" s="211"/>
      <c r="Z57" s="212"/>
      <c r="AA57" s="212"/>
      <c r="AB57" s="212"/>
      <c r="AC57" s="212"/>
      <c r="AD57" s="212"/>
      <c r="AE57" s="212"/>
      <c r="AF57" s="212"/>
      <c r="AG57" s="212"/>
      <c r="AH57" s="212"/>
      <c r="AI57" s="212"/>
      <c r="AJ57" s="212"/>
      <c r="AK57" s="212"/>
      <c r="AL57" s="212"/>
      <c r="AM57" s="212"/>
      <c r="AN57" s="209"/>
      <c r="AO57" s="161"/>
      <c r="AP57" s="161"/>
      <c r="AQ57" s="161"/>
      <c r="AR57" s="161"/>
      <c r="AS57" s="161"/>
      <c r="AT57" s="161"/>
      <c r="AU57" s="161"/>
      <c r="AV57" s="161"/>
      <c r="AW57" s="161"/>
      <c r="AX57" s="161"/>
      <c r="AY57" s="161"/>
      <c r="AZ57" s="161"/>
      <c r="BA57" s="161"/>
      <c r="BB57" s="161"/>
      <c r="BC57" s="161"/>
      <c r="BD57" s="161"/>
      <c r="BE57" s="161"/>
      <c r="BF57" s="161"/>
      <c r="BG57" s="161"/>
      <c r="BH57" s="161"/>
      <c r="BI57" s="161"/>
      <c r="BJ57" s="161"/>
      <c r="BK57" s="161"/>
      <c r="BL57" s="161"/>
      <c r="CA57" s="61" t="s">
        <v>16</v>
      </c>
    </row>
    <row r="58" spans="1:79" ht="38.25" customHeight="1" x14ac:dyDescent="0.2">
      <c r="A58" s="141"/>
      <c r="B58" s="141"/>
      <c r="C58" s="141"/>
      <c r="D58" s="141"/>
      <c r="E58" s="141"/>
      <c r="F58" s="141"/>
      <c r="G58" s="162" t="s">
        <v>266</v>
      </c>
      <c r="H58" s="221"/>
      <c r="I58" s="221"/>
      <c r="J58" s="221"/>
      <c r="K58" s="221"/>
      <c r="L58" s="221"/>
      <c r="M58" s="221"/>
      <c r="N58" s="221"/>
      <c r="O58" s="221"/>
      <c r="P58" s="221"/>
      <c r="Q58" s="221"/>
      <c r="R58" s="221"/>
      <c r="S58" s="221"/>
      <c r="T58" s="221"/>
      <c r="U58" s="221"/>
      <c r="V58" s="221"/>
      <c r="W58" s="221"/>
      <c r="X58" s="221"/>
      <c r="Y58" s="222"/>
      <c r="Z58" s="145" t="s">
        <v>67</v>
      </c>
      <c r="AA58" s="145"/>
      <c r="AB58" s="145"/>
      <c r="AC58" s="145"/>
      <c r="AD58" s="145"/>
      <c r="AE58" s="145" t="s">
        <v>68</v>
      </c>
      <c r="AF58" s="145"/>
      <c r="AG58" s="145"/>
      <c r="AH58" s="145"/>
      <c r="AI58" s="145"/>
      <c r="AJ58" s="145"/>
      <c r="AK58" s="145"/>
      <c r="AL58" s="145"/>
      <c r="AM58" s="145"/>
      <c r="AN58" s="162"/>
      <c r="AO58" s="160">
        <v>3235456</v>
      </c>
      <c r="AP58" s="160"/>
      <c r="AQ58" s="160"/>
      <c r="AR58" s="160"/>
      <c r="AS58" s="160"/>
      <c r="AT58" s="160"/>
      <c r="AU58" s="160"/>
      <c r="AV58" s="160"/>
      <c r="AW58" s="160">
        <v>3200</v>
      </c>
      <c r="AX58" s="160"/>
      <c r="AY58" s="160"/>
      <c r="AZ58" s="160"/>
      <c r="BA58" s="160"/>
      <c r="BB58" s="160"/>
      <c r="BC58" s="160"/>
      <c r="BD58" s="160"/>
      <c r="BE58" s="160">
        <f t="shared" ref="BE58:BE65" si="0">AO58+AW58</f>
        <v>3238656</v>
      </c>
      <c r="BF58" s="160"/>
      <c r="BG58" s="160"/>
      <c r="BH58" s="160"/>
      <c r="BI58" s="160"/>
      <c r="BJ58" s="160"/>
      <c r="BK58" s="160"/>
      <c r="BL58" s="160"/>
    </row>
    <row r="59" spans="1:79" s="61" customFormat="1" ht="51" customHeight="1" x14ac:dyDescent="0.2">
      <c r="A59" s="204"/>
      <c r="B59" s="204"/>
      <c r="C59" s="204"/>
      <c r="D59" s="204"/>
      <c r="E59" s="204"/>
      <c r="F59" s="204"/>
      <c r="G59" s="162" t="s">
        <v>264</v>
      </c>
      <c r="H59" s="221"/>
      <c r="I59" s="221"/>
      <c r="J59" s="221"/>
      <c r="K59" s="221"/>
      <c r="L59" s="221"/>
      <c r="M59" s="221"/>
      <c r="N59" s="221"/>
      <c r="O59" s="221"/>
      <c r="P59" s="221"/>
      <c r="Q59" s="221"/>
      <c r="R59" s="221"/>
      <c r="S59" s="221"/>
      <c r="T59" s="221"/>
      <c r="U59" s="221"/>
      <c r="V59" s="221"/>
      <c r="W59" s="221"/>
      <c r="X59" s="221"/>
      <c r="Y59" s="222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62"/>
      <c r="AO59" s="160">
        <v>23.5</v>
      </c>
      <c r="AP59" s="160"/>
      <c r="AQ59" s="160"/>
      <c r="AR59" s="160"/>
      <c r="AS59" s="160"/>
      <c r="AT59" s="160"/>
      <c r="AU59" s="160"/>
      <c r="AV59" s="160"/>
      <c r="AW59" s="160">
        <v>0</v>
      </c>
      <c r="AX59" s="160"/>
      <c r="AY59" s="160"/>
      <c r="AZ59" s="160"/>
      <c r="BA59" s="160"/>
      <c r="BB59" s="160"/>
      <c r="BC59" s="160"/>
      <c r="BD59" s="160"/>
      <c r="BE59" s="160">
        <f t="shared" si="0"/>
        <v>23.5</v>
      </c>
      <c r="BF59" s="160"/>
      <c r="BG59" s="160"/>
      <c r="BH59" s="160"/>
      <c r="BI59" s="160"/>
      <c r="BJ59" s="160"/>
      <c r="BK59" s="160"/>
      <c r="BL59" s="160"/>
    </row>
    <row r="60" spans="1:79" ht="12.75" customHeight="1" x14ac:dyDescent="0.2">
      <c r="A60" s="141"/>
      <c r="B60" s="141"/>
      <c r="C60" s="141"/>
      <c r="D60" s="141"/>
      <c r="E60" s="141"/>
      <c r="F60" s="141"/>
      <c r="G60" s="162" t="s">
        <v>224</v>
      </c>
      <c r="H60" s="221"/>
      <c r="I60" s="221"/>
      <c r="J60" s="221"/>
      <c r="K60" s="221"/>
      <c r="L60" s="221"/>
      <c r="M60" s="221"/>
      <c r="N60" s="221"/>
      <c r="O60" s="221"/>
      <c r="P60" s="221"/>
      <c r="Q60" s="221"/>
      <c r="R60" s="221"/>
      <c r="S60" s="221"/>
      <c r="T60" s="221"/>
      <c r="U60" s="221"/>
      <c r="V60" s="221"/>
      <c r="W60" s="221"/>
      <c r="X60" s="221"/>
      <c r="Y60" s="222"/>
      <c r="Z60" s="145" t="s">
        <v>109</v>
      </c>
      <c r="AA60" s="145"/>
      <c r="AB60" s="145"/>
      <c r="AC60" s="145"/>
      <c r="AD60" s="145"/>
      <c r="AE60" s="145" t="s">
        <v>105</v>
      </c>
      <c r="AF60" s="145"/>
      <c r="AG60" s="145"/>
      <c r="AH60" s="145"/>
      <c r="AI60" s="145"/>
      <c r="AJ60" s="145"/>
      <c r="AK60" s="145"/>
      <c r="AL60" s="145"/>
      <c r="AM60" s="145"/>
      <c r="AN60" s="162"/>
      <c r="AO60" s="160">
        <v>17</v>
      </c>
      <c r="AP60" s="160"/>
      <c r="AQ60" s="160"/>
      <c r="AR60" s="160"/>
      <c r="AS60" s="160"/>
      <c r="AT60" s="160"/>
      <c r="AU60" s="160"/>
      <c r="AV60" s="160"/>
      <c r="AW60" s="160">
        <v>0</v>
      </c>
      <c r="AX60" s="160"/>
      <c r="AY60" s="160"/>
      <c r="AZ60" s="160"/>
      <c r="BA60" s="160"/>
      <c r="BB60" s="160"/>
      <c r="BC60" s="160"/>
      <c r="BD60" s="160"/>
      <c r="BE60" s="160">
        <f t="shared" si="0"/>
        <v>17</v>
      </c>
      <c r="BF60" s="160"/>
      <c r="BG60" s="160"/>
      <c r="BH60" s="160"/>
      <c r="BI60" s="160"/>
      <c r="BJ60" s="160"/>
      <c r="BK60" s="160"/>
      <c r="BL60" s="160"/>
    </row>
    <row r="61" spans="1:79" ht="12.75" customHeight="1" x14ac:dyDescent="0.2">
      <c r="A61" s="141"/>
      <c r="B61" s="141"/>
      <c r="C61" s="141"/>
      <c r="D61" s="141"/>
      <c r="E61" s="141"/>
      <c r="F61" s="141"/>
      <c r="G61" s="162" t="s">
        <v>222</v>
      </c>
      <c r="H61" s="221"/>
      <c r="I61" s="221"/>
      <c r="J61" s="221"/>
      <c r="K61" s="221"/>
      <c r="L61" s="221"/>
      <c r="M61" s="221"/>
      <c r="N61" s="221"/>
      <c r="O61" s="221"/>
      <c r="P61" s="221"/>
      <c r="Q61" s="221"/>
      <c r="R61" s="221"/>
      <c r="S61" s="221"/>
      <c r="T61" s="221"/>
      <c r="U61" s="221"/>
      <c r="V61" s="221"/>
      <c r="W61" s="221"/>
      <c r="X61" s="221"/>
      <c r="Y61" s="222"/>
      <c r="Z61" s="145" t="s">
        <v>109</v>
      </c>
      <c r="AA61" s="145"/>
      <c r="AB61" s="145"/>
      <c r="AC61" s="145"/>
      <c r="AD61" s="145"/>
      <c r="AE61" s="145" t="s">
        <v>105</v>
      </c>
      <c r="AF61" s="145"/>
      <c r="AG61" s="145"/>
      <c r="AH61" s="145"/>
      <c r="AI61" s="145"/>
      <c r="AJ61" s="145"/>
      <c r="AK61" s="145"/>
      <c r="AL61" s="145"/>
      <c r="AM61" s="145"/>
      <c r="AN61" s="162"/>
      <c r="AO61" s="160">
        <v>6.5</v>
      </c>
      <c r="AP61" s="160"/>
      <c r="AQ61" s="160"/>
      <c r="AR61" s="160"/>
      <c r="AS61" s="160"/>
      <c r="AT61" s="160"/>
      <c r="AU61" s="160"/>
      <c r="AV61" s="160"/>
      <c r="AW61" s="160">
        <v>0</v>
      </c>
      <c r="AX61" s="160"/>
      <c r="AY61" s="160"/>
      <c r="AZ61" s="160"/>
      <c r="BA61" s="160"/>
      <c r="BB61" s="160"/>
      <c r="BC61" s="160"/>
      <c r="BD61" s="160"/>
      <c r="BE61" s="160">
        <f t="shared" si="0"/>
        <v>6.5</v>
      </c>
      <c r="BF61" s="160"/>
      <c r="BG61" s="160"/>
      <c r="BH61" s="160"/>
      <c r="BI61" s="160"/>
      <c r="BJ61" s="160"/>
      <c r="BK61" s="160"/>
      <c r="BL61" s="160"/>
    </row>
    <row r="62" spans="1:79" s="61" customFormat="1" ht="12.75" customHeight="1" x14ac:dyDescent="0.2">
      <c r="A62" s="204">
        <v>0</v>
      </c>
      <c r="B62" s="204"/>
      <c r="C62" s="204"/>
      <c r="D62" s="204"/>
      <c r="E62" s="204"/>
      <c r="F62" s="204"/>
      <c r="G62" s="162" t="s">
        <v>263</v>
      </c>
      <c r="H62" s="221"/>
      <c r="I62" s="221"/>
      <c r="J62" s="221"/>
      <c r="K62" s="221"/>
      <c r="L62" s="221"/>
      <c r="M62" s="221"/>
      <c r="N62" s="221"/>
      <c r="O62" s="221"/>
      <c r="P62" s="221"/>
      <c r="Q62" s="221"/>
      <c r="R62" s="221"/>
      <c r="S62" s="221"/>
      <c r="T62" s="221"/>
      <c r="U62" s="221"/>
      <c r="V62" s="221"/>
      <c r="W62" s="221"/>
      <c r="X62" s="221"/>
      <c r="Y62" s="222"/>
      <c r="Z62" s="145"/>
      <c r="AA62" s="145"/>
      <c r="AB62" s="145"/>
      <c r="AC62" s="145"/>
      <c r="AD62" s="145"/>
      <c r="AE62" s="145"/>
      <c r="AF62" s="145"/>
      <c r="AG62" s="145"/>
      <c r="AH62" s="145"/>
      <c r="AI62" s="145"/>
      <c r="AJ62" s="145"/>
      <c r="AK62" s="145"/>
      <c r="AL62" s="145"/>
      <c r="AM62" s="145"/>
      <c r="AN62" s="162"/>
      <c r="AO62" s="160">
        <v>18</v>
      </c>
      <c r="AP62" s="160"/>
      <c r="AQ62" s="160"/>
      <c r="AR62" s="160"/>
      <c r="AS62" s="160"/>
      <c r="AT62" s="160"/>
      <c r="AU62" s="160"/>
      <c r="AV62" s="160"/>
      <c r="AW62" s="160">
        <v>0</v>
      </c>
      <c r="AX62" s="160"/>
      <c r="AY62" s="160"/>
      <c r="AZ62" s="160"/>
      <c r="BA62" s="160"/>
      <c r="BB62" s="160"/>
      <c r="BC62" s="160"/>
      <c r="BD62" s="160"/>
      <c r="BE62" s="160">
        <f t="shared" si="0"/>
        <v>18</v>
      </c>
      <c r="BF62" s="160"/>
      <c r="BG62" s="160"/>
      <c r="BH62" s="160"/>
      <c r="BI62" s="160"/>
      <c r="BJ62" s="160"/>
      <c r="BK62" s="160"/>
      <c r="BL62" s="160"/>
    </row>
    <row r="63" spans="1:79" ht="12.75" customHeight="1" x14ac:dyDescent="0.2">
      <c r="A63" s="141"/>
      <c r="B63" s="141"/>
      <c r="C63" s="141"/>
      <c r="D63" s="141"/>
      <c r="E63" s="141"/>
      <c r="F63" s="141"/>
      <c r="G63" s="162" t="s">
        <v>224</v>
      </c>
      <c r="H63" s="221"/>
      <c r="I63" s="221"/>
      <c r="J63" s="221"/>
      <c r="K63" s="221"/>
      <c r="L63" s="221"/>
      <c r="M63" s="221"/>
      <c r="N63" s="221"/>
      <c r="O63" s="221"/>
      <c r="P63" s="221"/>
      <c r="Q63" s="221"/>
      <c r="R63" s="221"/>
      <c r="S63" s="221"/>
      <c r="T63" s="221"/>
      <c r="U63" s="221"/>
      <c r="V63" s="221"/>
      <c r="W63" s="221"/>
      <c r="X63" s="221"/>
      <c r="Y63" s="222"/>
      <c r="Z63" s="145" t="s">
        <v>109</v>
      </c>
      <c r="AA63" s="145"/>
      <c r="AB63" s="145"/>
      <c r="AC63" s="145"/>
      <c r="AD63" s="145"/>
      <c r="AE63" s="145" t="s">
        <v>105</v>
      </c>
      <c r="AF63" s="145"/>
      <c r="AG63" s="145"/>
      <c r="AH63" s="145"/>
      <c r="AI63" s="145"/>
      <c r="AJ63" s="145"/>
      <c r="AK63" s="145"/>
      <c r="AL63" s="145"/>
      <c r="AM63" s="145"/>
      <c r="AN63" s="162"/>
      <c r="AO63" s="160">
        <v>15</v>
      </c>
      <c r="AP63" s="160"/>
      <c r="AQ63" s="160"/>
      <c r="AR63" s="160"/>
      <c r="AS63" s="160"/>
      <c r="AT63" s="160"/>
      <c r="AU63" s="160"/>
      <c r="AV63" s="160"/>
      <c r="AW63" s="160">
        <v>0</v>
      </c>
      <c r="AX63" s="160"/>
      <c r="AY63" s="160"/>
      <c r="AZ63" s="160"/>
      <c r="BA63" s="160"/>
      <c r="BB63" s="160"/>
      <c r="BC63" s="160"/>
      <c r="BD63" s="160"/>
      <c r="BE63" s="160">
        <f t="shared" si="0"/>
        <v>15</v>
      </c>
      <c r="BF63" s="160"/>
      <c r="BG63" s="160"/>
      <c r="BH63" s="160"/>
      <c r="BI63" s="160"/>
      <c r="BJ63" s="160"/>
      <c r="BK63" s="160"/>
      <c r="BL63" s="160"/>
    </row>
    <row r="64" spans="1:79" ht="12.75" customHeight="1" x14ac:dyDescent="0.2">
      <c r="A64" s="141"/>
      <c r="B64" s="141"/>
      <c r="C64" s="141"/>
      <c r="D64" s="141"/>
      <c r="E64" s="141"/>
      <c r="F64" s="141"/>
      <c r="G64" s="162" t="s">
        <v>222</v>
      </c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2"/>
      <c r="Z64" s="145" t="s">
        <v>109</v>
      </c>
      <c r="AA64" s="145"/>
      <c r="AB64" s="145"/>
      <c r="AC64" s="145"/>
      <c r="AD64" s="145"/>
      <c r="AE64" s="145" t="s">
        <v>105</v>
      </c>
      <c r="AF64" s="145"/>
      <c r="AG64" s="145"/>
      <c r="AH64" s="145"/>
      <c r="AI64" s="145"/>
      <c r="AJ64" s="145"/>
      <c r="AK64" s="145"/>
      <c r="AL64" s="145"/>
      <c r="AM64" s="145"/>
      <c r="AN64" s="162"/>
      <c r="AO64" s="160">
        <v>3</v>
      </c>
      <c r="AP64" s="160"/>
      <c r="AQ64" s="160"/>
      <c r="AR64" s="160"/>
      <c r="AS64" s="160"/>
      <c r="AT64" s="160"/>
      <c r="AU64" s="160"/>
      <c r="AV64" s="160"/>
      <c r="AW64" s="160">
        <v>0</v>
      </c>
      <c r="AX64" s="160"/>
      <c r="AY64" s="160"/>
      <c r="AZ64" s="160"/>
      <c r="BA64" s="160"/>
      <c r="BB64" s="160"/>
      <c r="BC64" s="160"/>
      <c r="BD64" s="160"/>
      <c r="BE64" s="160">
        <f t="shared" si="0"/>
        <v>3</v>
      </c>
      <c r="BF64" s="160"/>
      <c r="BG64" s="160"/>
      <c r="BH64" s="160"/>
      <c r="BI64" s="160"/>
      <c r="BJ64" s="160"/>
      <c r="BK64" s="160"/>
      <c r="BL64" s="160"/>
    </row>
    <row r="65" spans="1:64" ht="38.25" customHeight="1" x14ac:dyDescent="0.2">
      <c r="A65" s="141"/>
      <c r="B65" s="141"/>
      <c r="C65" s="141"/>
      <c r="D65" s="141"/>
      <c r="E65" s="141"/>
      <c r="F65" s="141"/>
      <c r="G65" s="162" t="s">
        <v>265</v>
      </c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2"/>
      <c r="Z65" s="145" t="s">
        <v>63</v>
      </c>
      <c r="AA65" s="145"/>
      <c r="AB65" s="145"/>
      <c r="AC65" s="145"/>
      <c r="AD65" s="145"/>
      <c r="AE65" s="145" t="s">
        <v>102</v>
      </c>
      <c r="AF65" s="145"/>
      <c r="AG65" s="145"/>
      <c r="AH65" s="145"/>
      <c r="AI65" s="145"/>
      <c r="AJ65" s="145"/>
      <c r="AK65" s="145"/>
      <c r="AL65" s="145"/>
      <c r="AM65" s="145"/>
      <c r="AN65" s="162"/>
      <c r="AO65" s="160">
        <v>1</v>
      </c>
      <c r="AP65" s="160"/>
      <c r="AQ65" s="160"/>
      <c r="AR65" s="160"/>
      <c r="AS65" s="160"/>
      <c r="AT65" s="160"/>
      <c r="AU65" s="160"/>
      <c r="AV65" s="160"/>
      <c r="AW65" s="160">
        <v>0</v>
      </c>
      <c r="AX65" s="160"/>
      <c r="AY65" s="160"/>
      <c r="AZ65" s="160"/>
      <c r="BA65" s="160"/>
      <c r="BB65" s="160"/>
      <c r="BC65" s="160"/>
      <c r="BD65" s="160"/>
      <c r="BE65" s="160">
        <f t="shared" si="0"/>
        <v>1</v>
      </c>
      <c r="BF65" s="160"/>
      <c r="BG65" s="160"/>
      <c r="BH65" s="160"/>
      <c r="BI65" s="160"/>
      <c r="BJ65" s="160"/>
      <c r="BK65" s="160"/>
      <c r="BL65" s="160"/>
    </row>
    <row r="66" spans="1:64" s="61" customFormat="1" ht="12.75" customHeight="1" x14ac:dyDescent="0.2">
      <c r="A66" s="204">
        <v>2</v>
      </c>
      <c r="B66" s="204"/>
      <c r="C66" s="204"/>
      <c r="D66" s="204"/>
      <c r="E66" s="204"/>
      <c r="F66" s="204"/>
      <c r="G66" s="209" t="s">
        <v>69</v>
      </c>
      <c r="H66" s="223"/>
      <c r="I66" s="223"/>
      <c r="J66" s="223"/>
      <c r="K66" s="223"/>
      <c r="L66" s="223"/>
      <c r="M66" s="223"/>
      <c r="N66" s="223"/>
      <c r="O66" s="223"/>
      <c r="P66" s="223"/>
      <c r="Q66" s="223"/>
      <c r="R66" s="223"/>
      <c r="S66" s="223"/>
      <c r="T66" s="223"/>
      <c r="U66" s="223"/>
      <c r="V66" s="223"/>
      <c r="W66" s="223"/>
      <c r="X66" s="223"/>
      <c r="Y66" s="224"/>
      <c r="Z66" s="212"/>
      <c r="AA66" s="212"/>
      <c r="AB66" s="212"/>
      <c r="AC66" s="212"/>
      <c r="AD66" s="212"/>
      <c r="AE66" s="212"/>
      <c r="AF66" s="212"/>
      <c r="AG66" s="212"/>
      <c r="AH66" s="212"/>
      <c r="AI66" s="212"/>
      <c r="AJ66" s="212"/>
      <c r="AK66" s="212"/>
      <c r="AL66" s="212"/>
      <c r="AM66" s="212"/>
      <c r="AN66" s="209"/>
      <c r="AO66" s="161"/>
      <c r="AP66" s="161"/>
      <c r="AQ66" s="161"/>
      <c r="AR66" s="161"/>
      <c r="AS66" s="161"/>
      <c r="AT66" s="161"/>
      <c r="AU66" s="161"/>
      <c r="AV66" s="161"/>
      <c r="AW66" s="161"/>
      <c r="AX66" s="161"/>
      <c r="AY66" s="161"/>
      <c r="AZ66" s="161"/>
      <c r="BA66" s="161"/>
      <c r="BB66" s="161"/>
      <c r="BC66" s="161"/>
      <c r="BD66" s="161"/>
      <c r="BE66" s="161"/>
      <c r="BF66" s="161"/>
      <c r="BG66" s="161"/>
      <c r="BH66" s="161"/>
      <c r="BI66" s="161"/>
      <c r="BJ66" s="161"/>
      <c r="BK66" s="161"/>
      <c r="BL66" s="161"/>
    </row>
    <row r="67" spans="1:64" s="61" customFormat="1" ht="51" customHeight="1" x14ac:dyDescent="0.2">
      <c r="A67" s="204"/>
      <c r="B67" s="204"/>
      <c r="C67" s="204"/>
      <c r="D67" s="204"/>
      <c r="E67" s="204"/>
      <c r="F67" s="204"/>
      <c r="G67" s="162" t="s">
        <v>267</v>
      </c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2"/>
      <c r="Z67" s="145"/>
      <c r="AA67" s="145"/>
      <c r="AB67" s="145"/>
      <c r="AC67" s="145"/>
      <c r="AD67" s="145"/>
      <c r="AE67" s="145"/>
      <c r="AF67" s="145"/>
      <c r="AG67" s="145"/>
      <c r="AH67" s="145"/>
      <c r="AI67" s="145"/>
      <c r="AJ67" s="145"/>
      <c r="AK67" s="145"/>
      <c r="AL67" s="145"/>
      <c r="AM67" s="145"/>
      <c r="AN67" s="162"/>
      <c r="AO67" s="256">
        <v>415</v>
      </c>
      <c r="AP67" s="257"/>
      <c r="AQ67" s="257"/>
      <c r="AR67" s="257"/>
      <c r="AS67" s="257"/>
      <c r="AT67" s="257"/>
      <c r="AU67" s="257"/>
      <c r="AV67" s="258"/>
      <c r="AW67" s="160">
        <v>0</v>
      </c>
      <c r="AX67" s="160"/>
      <c r="AY67" s="160"/>
      <c r="AZ67" s="160"/>
      <c r="BA67" s="160"/>
      <c r="BB67" s="160"/>
      <c r="BC67" s="160"/>
      <c r="BD67" s="160"/>
      <c r="BE67" s="160">
        <f t="shared" ref="BE67:BE73" si="1">AO67+AW67</f>
        <v>415</v>
      </c>
      <c r="BF67" s="160"/>
      <c r="BG67" s="160"/>
      <c r="BH67" s="160"/>
      <c r="BI67" s="160"/>
      <c r="BJ67" s="160"/>
      <c r="BK67" s="160"/>
      <c r="BL67" s="160"/>
    </row>
    <row r="68" spans="1:64" ht="25.5" customHeight="1" x14ac:dyDescent="0.2">
      <c r="A68" s="141"/>
      <c r="B68" s="141"/>
      <c r="C68" s="141"/>
      <c r="D68" s="141"/>
      <c r="E68" s="141"/>
      <c r="F68" s="141"/>
      <c r="G68" s="162" t="s">
        <v>233</v>
      </c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2"/>
      <c r="Z68" s="145" t="s">
        <v>63</v>
      </c>
      <c r="AA68" s="145"/>
      <c r="AB68" s="145"/>
      <c r="AC68" s="145"/>
      <c r="AD68" s="145"/>
      <c r="AE68" s="162" t="s">
        <v>269</v>
      </c>
      <c r="AF68" s="221"/>
      <c r="AG68" s="221"/>
      <c r="AH68" s="221"/>
      <c r="AI68" s="221"/>
      <c r="AJ68" s="221"/>
      <c r="AK68" s="221"/>
      <c r="AL68" s="221"/>
      <c r="AM68" s="221"/>
      <c r="AN68" s="222"/>
      <c r="AO68" s="256">
        <v>134</v>
      </c>
      <c r="AP68" s="257"/>
      <c r="AQ68" s="257"/>
      <c r="AR68" s="257"/>
      <c r="AS68" s="257"/>
      <c r="AT68" s="257"/>
      <c r="AU68" s="257"/>
      <c r="AV68" s="258"/>
      <c r="AW68" s="160">
        <v>0</v>
      </c>
      <c r="AX68" s="160"/>
      <c r="AY68" s="160"/>
      <c r="AZ68" s="160"/>
      <c r="BA68" s="160"/>
      <c r="BB68" s="160"/>
      <c r="BC68" s="160"/>
      <c r="BD68" s="160"/>
      <c r="BE68" s="160">
        <f t="shared" si="1"/>
        <v>134</v>
      </c>
      <c r="BF68" s="160"/>
      <c r="BG68" s="160"/>
      <c r="BH68" s="160"/>
      <c r="BI68" s="160"/>
      <c r="BJ68" s="160"/>
      <c r="BK68" s="160"/>
      <c r="BL68" s="160"/>
    </row>
    <row r="69" spans="1:64" ht="25.5" customHeight="1" x14ac:dyDescent="0.2">
      <c r="A69" s="141"/>
      <c r="B69" s="141"/>
      <c r="C69" s="141"/>
      <c r="D69" s="141"/>
      <c r="E69" s="141"/>
      <c r="F69" s="141"/>
      <c r="G69" s="162" t="s">
        <v>234</v>
      </c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2"/>
      <c r="Z69" s="145" t="s">
        <v>63</v>
      </c>
      <c r="AA69" s="145"/>
      <c r="AB69" s="145"/>
      <c r="AC69" s="145"/>
      <c r="AD69" s="145"/>
      <c r="AE69" s="162" t="s">
        <v>269</v>
      </c>
      <c r="AF69" s="221"/>
      <c r="AG69" s="221"/>
      <c r="AH69" s="221"/>
      <c r="AI69" s="221"/>
      <c r="AJ69" s="221"/>
      <c r="AK69" s="221"/>
      <c r="AL69" s="221"/>
      <c r="AM69" s="221"/>
      <c r="AN69" s="222"/>
      <c r="AO69" s="256">
        <v>281</v>
      </c>
      <c r="AP69" s="257"/>
      <c r="AQ69" s="257"/>
      <c r="AR69" s="257"/>
      <c r="AS69" s="257"/>
      <c r="AT69" s="257"/>
      <c r="AU69" s="257"/>
      <c r="AV69" s="258"/>
      <c r="AW69" s="160">
        <v>0</v>
      </c>
      <c r="AX69" s="160"/>
      <c r="AY69" s="160"/>
      <c r="AZ69" s="160"/>
      <c r="BA69" s="160"/>
      <c r="BB69" s="160"/>
      <c r="BC69" s="160"/>
      <c r="BD69" s="160"/>
      <c r="BE69" s="160">
        <f t="shared" si="1"/>
        <v>281</v>
      </c>
      <c r="BF69" s="160"/>
      <c r="BG69" s="160"/>
      <c r="BH69" s="160"/>
      <c r="BI69" s="160"/>
      <c r="BJ69" s="160"/>
      <c r="BK69" s="160"/>
      <c r="BL69" s="160"/>
    </row>
    <row r="70" spans="1:64" s="61" customFormat="1" ht="51" customHeight="1" x14ac:dyDescent="0.2">
      <c r="A70" s="204"/>
      <c r="B70" s="204"/>
      <c r="C70" s="204"/>
      <c r="D70" s="204"/>
      <c r="E70" s="204"/>
      <c r="F70" s="204"/>
      <c r="G70" s="162" t="s">
        <v>268</v>
      </c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2"/>
      <c r="Z70" s="145"/>
      <c r="AA70" s="145"/>
      <c r="AB70" s="145"/>
      <c r="AC70" s="145"/>
      <c r="AD70" s="145"/>
      <c r="AE70" s="145"/>
      <c r="AF70" s="145"/>
      <c r="AG70" s="145"/>
      <c r="AH70" s="145"/>
      <c r="AI70" s="145"/>
      <c r="AJ70" s="145"/>
      <c r="AK70" s="145"/>
      <c r="AL70" s="145"/>
      <c r="AM70" s="145"/>
      <c r="AN70" s="162"/>
      <c r="AO70" s="160">
        <v>253</v>
      </c>
      <c r="AP70" s="160"/>
      <c r="AQ70" s="160"/>
      <c r="AR70" s="160"/>
      <c r="AS70" s="160"/>
      <c r="AT70" s="160"/>
      <c r="AU70" s="160"/>
      <c r="AV70" s="160"/>
      <c r="AW70" s="160">
        <v>0</v>
      </c>
      <c r="AX70" s="160"/>
      <c r="AY70" s="160"/>
      <c r="AZ70" s="160"/>
      <c r="BA70" s="160"/>
      <c r="BB70" s="160"/>
      <c r="BC70" s="160"/>
      <c r="BD70" s="160"/>
      <c r="BE70" s="160">
        <f t="shared" si="1"/>
        <v>253</v>
      </c>
      <c r="BF70" s="160"/>
      <c r="BG70" s="160"/>
      <c r="BH70" s="160"/>
      <c r="BI70" s="160"/>
      <c r="BJ70" s="160"/>
      <c r="BK70" s="160"/>
      <c r="BL70" s="160"/>
    </row>
    <row r="71" spans="1:64" ht="25.5" customHeight="1" x14ac:dyDescent="0.2">
      <c r="A71" s="141"/>
      <c r="B71" s="141"/>
      <c r="C71" s="141"/>
      <c r="D71" s="141"/>
      <c r="E71" s="141"/>
      <c r="F71" s="141"/>
      <c r="G71" s="162" t="s">
        <v>270</v>
      </c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2"/>
      <c r="Z71" s="145" t="s">
        <v>109</v>
      </c>
      <c r="AA71" s="145"/>
      <c r="AB71" s="145"/>
      <c r="AC71" s="145"/>
      <c r="AD71" s="145"/>
      <c r="AE71" s="162" t="s">
        <v>269</v>
      </c>
      <c r="AF71" s="221"/>
      <c r="AG71" s="221"/>
      <c r="AH71" s="221"/>
      <c r="AI71" s="221"/>
      <c r="AJ71" s="221"/>
      <c r="AK71" s="221"/>
      <c r="AL71" s="221"/>
      <c r="AM71" s="221"/>
      <c r="AN71" s="222"/>
      <c r="AO71" s="160">
        <v>177</v>
      </c>
      <c r="AP71" s="160"/>
      <c r="AQ71" s="160"/>
      <c r="AR71" s="160"/>
      <c r="AS71" s="160"/>
      <c r="AT71" s="160"/>
      <c r="AU71" s="160"/>
      <c r="AV71" s="160"/>
      <c r="AW71" s="160">
        <v>0</v>
      </c>
      <c r="AX71" s="160"/>
      <c r="AY71" s="160"/>
      <c r="AZ71" s="160"/>
      <c r="BA71" s="160"/>
      <c r="BB71" s="160"/>
      <c r="BC71" s="160"/>
      <c r="BD71" s="160"/>
      <c r="BE71" s="160">
        <f t="shared" si="1"/>
        <v>177</v>
      </c>
      <c r="BF71" s="160"/>
      <c r="BG71" s="160"/>
      <c r="BH71" s="160"/>
      <c r="BI71" s="160"/>
      <c r="BJ71" s="160"/>
      <c r="BK71" s="160"/>
      <c r="BL71" s="160"/>
    </row>
    <row r="72" spans="1:64" ht="25.5" customHeight="1" x14ac:dyDescent="0.2">
      <c r="A72" s="141"/>
      <c r="B72" s="141"/>
      <c r="C72" s="141"/>
      <c r="D72" s="141"/>
      <c r="E72" s="141"/>
      <c r="F72" s="141"/>
      <c r="G72" s="162" t="s">
        <v>233</v>
      </c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2"/>
      <c r="Z72" s="145" t="s">
        <v>109</v>
      </c>
      <c r="AA72" s="145"/>
      <c r="AB72" s="145"/>
      <c r="AC72" s="145"/>
      <c r="AD72" s="145"/>
      <c r="AE72" s="162" t="s">
        <v>269</v>
      </c>
      <c r="AF72" s="221"/>
      <c r="AG72" s="221"/>
      <c r="AH72" s="221"/>
      <c r="AI72" s="221"/>
      <c r="AJ72" s="221"/>
      <c r="AK72" s="221"/>
      <c r="AL72" s="221"/>
      <c r="AM72" s="221"/>
      <c r="AN72" s="222"/>
      <c r="AO72" s="160">
        <v>76</v>
      </c>
      <c r="AP72" s="160"/>
      <c r="AQ72" s="160"/>
      <c r="AR72" s="160"/>
      <c r="AS72" s="160"/>
      <c r="AT72" s="160"/>
      <c r="AU72" s="160"/>
      <c r="AV72" s="160"/>
      <c r="AW72" s="160">
        <v>0</v>
      </c>
      <c r="AX72" s="160"/>
      <c r="AY72" s="160"/>
      <c r="AZ72" s="160"/>
      <c r="BA72" s="160"/>
      <c r="BB72" s="160"/>
      <c r="BC72" s="160"/>
      <c r="BD72" s="160"/>
      <c r="BE72" s="160">
        <f t="shared" si="1"/>
        <v>76</v>
      </c>
      <c r="BF72" s="160"/>
      <c r="BG72" s="160"/>
      <c r="BH72" s="160"/>
      <c r="BI72" s="160"/>
      <c r="BJ72" s="160"/>
      <c r="BK72" s="160"/>
      <c r="BL72" s="160"/>
    </row>
    <row r="73" spans="1:64" ht="51" customHeight="1" x14ac:dyDescent="0.2">
      <c r="A73" s="141"/>
      <c r="B73" s="141"/>
      <c r="C73" s="141"/>
      <c r="D73" s="141"/>
      <c r="E73" s="141"/>
      <c r="F73" s="141"/>
      <c r="G73" s="162" t="s">
        <v>271</v>
      </c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2"/>
      <c r="Z73" s="145" t="s">
        <v>109</v>
      </c>
      <c r="AA73" s="145"/>
      <c r="AB73" s="145"/>
      <c r="AC73" s="145"/>
      <c r="AD73" s="145"/>
      <c r="AE73" s="162" t="s">
        <v>269</v>
      </c>
      <c r="AF73" s="221"/>
      <c r="AG73" s="221"/>
      <c r="AH73" s="221"/>
      <c r="AI73" s="221"/>
      <c r="AJ73" s="221"/>
      <c r="AK73" s="221"/>
      <c r="AL73" s="221"/>
      <c r="AM73" s="221"/>
      <c r="AN73" s="222"/>
      <c r="AO73" s="160">
        <v>140</v>
      </c>
      <c r="AP73" s="160"/>
      <c r="AQ73" s="160"/>
      <c r="AR73" s="160"/>
      <c r="AS73" s="160"/>
      <c r="AT73" s="160"/>
      <c r="AU73" s="160"/>
      <c r="AV73" s="160"/>
      <c r="AW73" s="160">
        <v>0</v>
      </c>
      <c r="AX73" s="160"/>
      <c r="AY73" s="160"/>
      <c r="AZ73" s="160"/>
      <c r="BA73" s="160"/>
      <c r="BB73" s="160"/>
      <c r="BC73" s="160"/>
      <c r="BD73" s="160"/>
      <c r="BE73" s="160">
        <f t="shared" si="1"/>
        <v>140</v>
      </c>
      <c r="BF73" s="160"/>
      <c r="BG73" s="160"/>
      <c r="BH73" s="160"/>
      <c r="BI73" s="160"/>
      <c r="BJ73" s="160"/>
      <c r="BK73" s="160"/>
      <c r="BL73" s="160"/>
    </row>
    <row r="74" spans="1:64" s="61" customFormat="1" ht="12.75" customHeight="1" x14ac:dyDescent="0.2">
      <c r="A74" s="204">
        <v>3</v>
      </c>
      <c r="B74" s="204"/>
      <c r="C74" s="204"/>
      <c r="D74" s="204"/>
      <c r="E74" s="204"/>
      <c r="F74" s="204"/>
      <c r="G74" s="209" t="s">
        <v>74</v>
      </c>
      <c r="H74" s="223"/>
      <c r="I74" s="223"/>
      <c r="J74" s="223"/>
      <c r="K74" s="223"/>
      <c r="L74" s="223"/>
      <c r="M74" s="223"/>
      <c r="N74" s="223"/>
      <c r="O74" s="223"/>
      <c r="P74" s="223"/>
      <c r="Q74" s="223"/>
      <c r="R74" s="223"/>
      <c r="S74" s="223"/>
      <c r="T74" s="223"/>
      <c r="U74" s="223"/>
      <c r="V74" s="223"/>
      <c r="W74" s="223"/>
      <c r="X74" s="223"/>
      <c r="Y74" s="224"/>
      <c r="Z74" s="212"/>
      <c r="AA74" s="212"/>
      <c r="AB74" s="212"/>
      <c r="AC74" s="212"/>
      <c r="AD74" s="212"/>
      <c r="AE74" s="209"/>
      <c r="AF74" s="223"/>
      <c r="AG74" s="223"/>
      <c r="AH74" s="223"/>
      <c r="AI74" s="223"/>
      <c r="AJ74" s="223"/>
      <c r="AK74" s="223"/>
      <c r="AL74" s="223"/>
      <c r="AM74" s="223"/>
      <c r="AN74" s="224"/>
      <c r="AO74" s="161"/>
      <c r="AP74" s="161"/>
      <c r="AQ74" s="161"/>
      <c r="AR74" s="161"/>
      <c r="AS74" s="161"/>
      <c r="AT74" s="161"/>
      <c r="AU74" s="161"/>
      <c r="AV74" s="161"/>
      <c r="AW74" s="161"/>
      <c r="AX74" s="161"/>
      <c r="AY74" s="161"/>
      <c r="AZ74" s="161"/>
      <c r="BA74" s="161"/>
      <c r="BB74" s="161"/>
      <c r="BC74" s="161"/>
      <c r="BD74" s="161"/>
      <c r="BE74" s="161"/>
      <c r="BF74" s="161"/>
      <c r="BG74" s="161"/>
      <c r="BH74" s="161"/>
      <c r="BI74" s="161"/>
      <c r="BJ74" s="161"/>
      <c r="BK74" s="161"/>
      <c r="BL74" s="161"/>
    </row>
    <row r="75" spans="1:64" ht="51" customHeight="1" x14ac:dyDescent="0.2">
      <c r="A75" s="141"/>
      <c r="B75" s="141"/>
      <c r="C75" s="141"/>
      <c r="D75" s="141"/>
      <c r="E75" s="141"/>
      <c r="F75" s="141"/>
      <c r="G75" s="162" t="s">
        <v>272</v>
      </c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2"/>
      <c r="Z75" s="145" t="s">
        <v>67</v>
      </c>
      <c r="AA75" s="145"/>
      <c r="AB75" s="145"/>
      <c r="AC75" s="145"/>
      <c r="AD75" s="145"/>
      <c r="AE75" s="162" t="s">
        <v>76</v>
      </c>
      <c r="AF75" s="221"/>
      <c r="AG75" s="221"/>
      <c r="AH75" s="221"/>
      <c r="AI75" s="221"/>
      <c r="AJ75" s="221"/>
      <c r="AK75" s="221"/>
      <c r="AL75" s="221"/>
      <c r="AM75" s="221"/>
      <c r="AN75" s="222"/>
      <c r="AO75" s="160">
        <v>7796</v>
      </c>
      <c r="AP75" s="160"/>
      <c r="AQ75" s="160"/>
      <c r="AR75" s="160"/>
      <c r="AS75" s="160"/>
      <c r="AT75" s="160"/>
      <c r="AU75" s="160"/>
      <c r="AV75" s="160"/>
      <c r="AW75" s="160">
        <v>0</v>
      </c>
      <c r="AX75" s="160"/>
      <c r="AY75" s="160"/>
      <c r="AZ75" s="160"/>
      <c r="BA75" s="160"/>
      <c r="BB75" s="160"/>
      <c r="BC75" s="160"/>
      <c r="BD75" s="160"/>
      <c r="BE75" s="160">
        <f t="shared" ref="BE75:BE79" si="2">AO75+AW75</f>
        <v>7796</v>
      </c>
      <c r="BF75" s="160"/>
      <c r="BG75" s="160"/>
      <c r="BH75" s="160"/>
      <c r="BI75" s="160"/>
      <c r="BJ75" s="160"/>
      <c r="BK75" s="160"/>
      <c r="BL75" s="160"/>
    </row>
    <row r="76" spans="1:64" ht="51" customHeight="1" x14ac:dyDescent="0.2">
      <c r="A76" s="141"/>
      <c r="B76" s="141"/>
      <c r="C76" s="141"/>
      <c r="D76" s="141"/>
      <c r="E76" s="141"/>
      <c r="F76" s="141"/>
      <c r="G76" s="162" t="s">
        <v>273</v>
      </c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2"/>
      <c r="Z76" s="145" t="s">
        <v>67</v>
      </c>
      <c r="AA76" s="145"/>
      <c r="AB76" s="145"/>
      <c r="AC76" s="145"/>
      <c r="AD76" s="145"/>
      <c r="AE76" s="162" t="s">
        <v>76</v>
      </c>
      <c r="AF76" s="221"/>
      <c r="AG76" s="221"/>
      <c r="AH76" s="221"/>
      <c r="AI76" s="221"/>
      <c r="AJ76" s="221"/>
      <c r="AK76" s="221"/>
      <c r="AL76" s="221"/>
      <c r="AM76" s="221"/>
      <c r="AN76" s="222"/>
      <c r="AO76" s="160">
        <v>354</v>
      </c>
      <c r="AP76" s="160"/>
      <c r="AQ76" s="160"/>
      <c r="AR76" s="160"/>
      <c r="AS76" s="160"/>
      <c r="AT76" s="160"/>
      <c r="AU76" s="160"/>
      <c r="AV76" s="160"/>
      <c r="AW76" s="160">
        <v>0</v>
      </c>
      <c r="AX76" s="160"/>
      <c r="AY76" s="160"/>
      <c r="AZ76" s="160"/>
      <c r="BA76" s="160"/>
      <c r="BB76" s="160"/>
      <c r="BC76" s="160"/>
      <c r="BD76" s="160"/>
      <c r="BE76" s="160">
        <f t="shared" si="2"/>
        <v>354</v>
      </c>
      <c r="BF76" s="160"/>
      <c r="BG76" s="160"/>
      <c r="BH76" s="160"/>
      <c r="BI76" s="160"/>
      <c r="BJ76" s="160"/>
      <c r="BK76" s="160"/>
      <c r="BL76" s="160"/>
    </row>
    <row r="77" spans="1:64" ht="51" customHeight="1" x14ac:dyDescent="0.2">
      <c r="A77" s="141"/>
      <c r="B77" s="141"/>
      <c r="C77" s="141"/>
      <c r="D77" s="141"/>
      <c r="E77" s="141"/>
      <c r="F77" s="141"/>
      <c r="G77" s="162" t="s">
        <v>274</v>
      </c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2"/>
      <c r="Z77" s="145" t="s">
        <v>67</v>
      </c>
      <c r="AA77" s="145"/>
      <c r="AB77" s="145"/>
      <c r="AC77" s="145"/>
      <c r="AD77" s="145"/>
      <c r="AE77" s="162" t="s">
        <v>76</v>
      </c>
      <c r="AF77" s="221"/>
      <c r="AG77" s="221"/>
      <c r="AH77" s="221"/>
      <c r="AI77" s="221"/>
      <c r="AJ77" s="221"/>
      <c r="AK77" s="221"/>
      <c r="AL77" s="221"/>
      <c r="AM77" s="221"/>
      <c r="AN77" s="222"/>
      <c r="AO77" s="160">
        <v>552</v>
      </c>
      <c r="AP77" s="160"/>
      <c r="AQ77" s="160"/>
      <c r="AR77" s="160"/>
      <c r="AS77" s="160"/>
      <c r="AT77" s="160"/>
      <c r="AU77" s="160"/>
      <c r="AV77" s="160"/>
      <c r="AW77" s="160">
        <v>0</v>
      </c>
      <c r="AX77" s="160"/>
      <c r="AY77" s="160"/>
      <c r="AZ77" s="160"/>
      <c r="BA77" s="160"/>
      <c r="BB77" s="160"/>
      <c r="BC77" s="160"/>
      <c r="BD77" s="160"/>
      <c r="BE77" s="160">
        <f t="shared" si="2"/>
        <v>552</v>
      </c>
      <c r="BF77" s="160"/>
      <c r="BG77" s="160"/>
      <c r="BH77" s="160"/>
      <c r="BI77" s="160"/>
      <c r="BJ77" s="160"/>
      <c r="BK77" s="160"/>
      <c r="BL77" s="160"/>
    </row>
    <row r="78" spans="1:64" ht="51" customHeight="1" x14ac:dyDescent="0.2">
      <c r="A78" s="141"/>
      <c r="B78" s="141"/>
      <c r="C78" s="141"/>
      <c r="D78" s="141"/>
      <c r="E78" s="141"/>
      <c r="F78" s="141"/>
      <c r="G78" s="162" t="s">
        <v>275</v>
      </c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2"/>
      <c r="Z78" s="145" t="s">
        <v>67</v>
      </c>
      <c r="AA78" s="145"/>
      <c r="AB78" s="145"/>
      <c r="AC78" s="145"/>
      <c r="AD78" s="145"/>
      <c r="AE78" s="162" t="s">
        <v>76</v>
      </c>
      <c r="AF78" s="221"/>
      <c r="AG78" s="221"/>
      <c r="AH78" s="221"/>
      <c r="AI78" s="221"/>
      <c r="AJ78" s="221"/>
      <c r="AK78" s="221"/>
      <c r="AL78" s="221"/>
      <c r="AM78" s="221"/>
      <c r="AN78" s="222"/>
      <c r="AO78" s="160">
        <v>137679</v>
      </c>
      <c r="AP78" s="160"/>
      <c r="AQ78" s="160"/>
      <c r="AR78" s="160"/>
      <c r="AS78" s="160"/>
      <c r="AT78" s="160"/>
      <c r="AU78" s="160"/>
      <c r="AV78" s="160"/>
      <c r="AW78" s="160">
        <v>0</v>
      </c>
      <c r="AX78" s="160"/>
      <c r="AY78" s="160"/>
      <c r="AZ78" s="160"/>
      <c r="BA78" s="160"/>
      <c r="BB78" s="160"/>
      <c r="BC78" s="160"/>
      <c r="BD78" s="160"/>
      <c r="BE78" s="160">
        <f t="shared" si="2"/>
        <v>137679</v>
      </c>
      <c r="BF78" s="160"/>
      <c r="BG78" s="160"/>
      <c r="BH78" s="160"/>
      <c r="BI78" s="160"/>
      <c r="BJ78" s="160"/>
      <c r="BK78" s="160"/>
      <c r="BL78" s="160"/>
    </row>
    <row r="79" spans="1:64" ht="38.25" customHeight="1" x14ac:dyDescent="0.2">
      <c r="A79" s="141"/>
      <c r="B79" s="141"/>
      <c r="C79" s="141"/>
      <c r="D79" s="141"/>
      <c r="E79" s="141"/>
      <c r="F79" s="141"/>
      <c r="G79" s="162" t="s">
        <v>276</v>
      </c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2"/>
      <c r="Z79" s="145" t="s">
        <v>67</v>
      </c>
      <c r="AA79" s="145"/>
      <c r="AB79" s="145"/>
      <c r="AC79" s="145"/>
      <c r="AD79" s="145"/>
      <c r="AE79" s="162" t="s">
        <v>76</v>
      </c>
      <c r="AF79" s="221"/>
      <c r="AG79" s="221"/>
      <c r="AH79" s="221"/>
      <c r="AI79" s="221"/>
      <c r="AJ79" s="221"/>
      <c r="AK79" s="221"/>
      <c r="AL79" s="221"/>
      <c r="AM79" s="221"/>
      <c r="AN79" s="222"/>
      <c r="AO79" s="160">
        <v>8052</v>
      </c>
      <c r="AP79" s="160"/>
      <c r="AQ79" s="160"/>
      <c r="AR79" s="160"/>
      <c r="AS79" s="160"/>
      <c r="AT79" s="160"/>
      <c r="AU79" s="160"/>
      <c r="AV79" s="160"/>
      <c r="AW79" s="160">
        <v>0</v>
      </c>
      <c r="AX79" s="160"/>
      <c r="AY79" s="160"/>
      <c r="AZ79" s="160"/>
      <c r="BA79" s="160"/>
      <c r="BB79" s="160"/>
      <c r="BC79" s="160"/>
      <c r="BD79" s="160"/>
      <c r="BE79" s="160">
        <f t="shared" si="2"/>
        <v>8052</v>
      </c>
      <c r="BF79" s="160"/>
      <c r="BG79" s="160"/>
      <c r="BH79" s="160"/>
      <c r="BI79" s="160"/>
      <c r="BJ79" s="160"/>
      <c r="BK79" s="160"/>
      <c r="BL79" s="160"/>
    </row>
    <row r="80" spans="1:64" s="61" customFormat="1" ht="12.75" customHeight="1" x14ac:dyDescent="0.2">
      <c r="A80" s="204">
        <v>4</v>
      </c>
      <c r="B80" s="204"/>
      <c r="C80" s="204"/>
      <c r="D80" s="204"/>
      <c r="E80" s="204"/>
      <c r="F80" s="204"/>
      <c r="G80" s="209" t="s">
        <v>79</v>
      </c>
      <c r="H80" s="223"/>
      <c r="I80" s="223"/>
      <c r="J80" s="223"/>
      <c r="K80" s="223"/>
      <c r="L80" s="223"/>
      <c r="M80" s="223"/>
      <c r="N80" s="223"/>
      <c r="O80" s="223"/>
      <c r="P80" s="223"/>
      <c r="Q80" s="223"/>
      <c r="R80" s="223"/>
      <c r="S80" s="223"/>
      <c r="T80" s="223"/>
      <c r="U80" s="223"/>
      <c r="V80" s="223"/>
      <c r="W80" s="223"/>
      <c r="X80" s="223"/>
      <c r="Y80" s="224"/>
      <c r="Z80" s="212"/>
      <c r="AA80" s="212"/>
      <c r="AB80" s="212"/>
      <c r="AC80" s="212"/>
      <c r="AD80" s="212"/>
      <c r="AE80" s="209"/>
      <c r="AF80" s="223"/>
      <c r="AG80" s="223"/>
      <c r="AH80" s="223"/>
      <c r="AI80" s="223"/>
      <c r="AJ80" s="223"/>
      <c r="AK80" s="223"/>
      <c r="AL80" s="223"/>
      <c r="AM80" s="223"/>
      <c r="AN80" s="224"/>
      <c r="AO80" s="161"/>
      <c r="AP80" s="161"/>
      <c r="AQ80" s="161"/>
      <c r="AR80" s="161"/>
      <c r="AS80" s="161"/>
      <c r="AT80" s="161"/>
      <c r="AU80" s="161"/>
      <c r="AV80" s="161"/>
      <c r="AW80" s="161"/>
      <c r="AX80" s="161"/>
      <c r="AY80" s="161"/>
      <c r="AZ80" s="161"/>
      <c r="BA80" s="161"/>
      <c r="BB80" s="161"/>
      <c r="BC80" s="161"/>
      <c r="BD80" s="161"/>
      <c r="BE80" s="161"/>
      <c r="BF80" s="161"/>
      <c r="BG80" s="161"/>
      <c r="BH80" s="161"/>
      <c r="BI80" s="161"/>
      <c r="BJ80" s="161"/>
      <c r="BK80" s="161"/>
      <c r="BL80" s="161"/>
    </row>
    <row r="81" spans="1:64" s="61" customFormat="1" ht="51" customHeight="1" x14ac:dyDescent="0.2">
      <c r="A81" s="204"/>
      <c r="B81" s="204"/>
      <c r="C81" s="204"/>
      <c r="D81" s="204"/>
      <c r="E81" s="204"/>
      <c r="F81" s="204"/>
      <c r="G81" s="162" t="s">
        <v>277</v>
      </c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2"/>
      <c r="Z81" s="145"/>
      <c r="AA81" s="145"/>
      <c r="AB81" s="145"/>
      <c r="AC81" s="145"/>
      <c r="AD81" s="145"/>
      <c r="AE81" s="162"/>
      <c r="AF81" s="221"/>
      <c r="AG81" s="221"/>
      <c r="AH81" s="221"/>
      <c r="AI81" s="221"/>
      <c r="AJ81" s="221"/>
      <c r="AK81" s="221"/>
      <c r="AL81" s="221"/>
      <c r="AM81" s="221"/>
      <c r="AN81" s="222"/>
      <c r="AO81" s="160">
        <v>183</v>
      </c>
      <c r="AP81" s="160"/>
      <c r="AQ81" s="160"/>
      <c r="AR81" s="160"/>
      <c r="AS81" s="160"/>
      <c r="AT81" s="160"/>
      <c r="AU81" s="160"/>
      <c r="AV81" s="160"/>
      <c r="AW81" s="160">
        <v>0</v>
      </c>
      <c r="AX81" s="160"/>
      <c r="AY81" s="160"/>
      <c r="AZ81" s="160"/>
      <c r="BA81" s="160"/>
      <c r="BB81" s="160"/>
      <c r="BC81" s="160"/>
      <c r="BD81" s="160"/>
      <c r="BE81" s="160">
        <f t="shared" ref="BE81:BE84" si="3">AO81+AW81</f>
        <v>183</v>
      </c>
      <c r="BF81" s="160"/>
      <c r="BG81" s="160"/>
      <c r="BH81" s="160"/>
      <c r="BI81" s="160"/>
      <c r="BJ81" s="160"/>
      <c r="BK81" s="160"/>
      <c r="BL81" s="160"/>
    </row>
    <row r="82" spans="1:64" ht="12.75" customHeight="1" x14ac:dyDescent="0.2">
      <c r="A82" s="141"/>
      <c r="B82" s="141"/>
      <c r="C82" s="141"/>
      <c r="D82" s="141"/>
      <c r="E82" s="141"/>
      <c r="F82" s="141"/>
      <c r="G82" s="162" t="s">
        <v>234</v>
      </c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2"/>
      <c r="Z82" s="145" t="s">
        <v>109</v>
      </c>
      <c r="AA82" s="145"/>
      <c r="AB82" s="145"/>
      <c r="AC82" s="145"/>
      <c r="AD82" s="145"/>
      <c r="AE82" s="162" t="s">
        <v>76</v>
      </c>
      <c r="AF82" s="221"/>
      <c r="AG82" s="221"/>
      <c r="AH82" s="221"/>
      <c r="AI82" s="221"/>
      <c r="AJ82" s="221"/>
      <c r="AK82" s="221"/>
      <c r="AL82" s="221"/>
      <c r="AM82" s="221"/>
      <c r="AN82" s="222"/>
      <c r="AO82" s="160">
        <v>122</v>
      </c>
      <c r="AP82" s="160"/>
      <c r="AQ82" s="160"/>
      <c r="AR82" s="160"/>
      <c r="AS82" s="160"/>
      <c r="AT82" s="160"/>
      <c r="AU82" s="160"/>
      <c r="AV82" s="160"/>
      <c r="AW82" s="160">
        <v>0</v>
      </c>
      <c r="AX82" s="160"/>
      <c r="AY82" s="160"/>
      <c r="AZ82" s="160"/>
      <c r="BA82" s="160"/>
      <c r="BB82" s="160"/>
      <c r="BC82" s="160"/>
      <c r="BD82" s="160"/>
      <c r="BE82" s="160">
        <f t="shared" si="3"/>
        <v>122</v>
      </c>
      <c r="BF82" s="160"/>
      <c r="BG82" s="160"/>
      <c r="BH82" s="160"/>
      <c r="BI82" s="160"/>
      <c r="BJ82" s="160"/>
      <c r="BK82" s="160"/>
      <c r="BL82" s="160"/>
    </row>
    <row r="83" spans="1:64" ht="12.75" customHeight="1" x14ac:dyDescent="0.2">
      <c r="A83" s="141"/>
      <c r="B83" s="141"/>
      <c r="C83" s="141"/>
      <c r="D83" s="141"/>
      <c r="E83" s="141"/>
      <c r="F83" s="141"/>
      <c r="G83" s="162" t="s">
        <v>233</v>
      </c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2"/>
      <c r="Z83" s="145" t="s">
        <v>109</v>
      </c>
      <c r="AA83" s="145"/>
      <c r="AB83" s="145"/>
      <c r="AC83" s="145"/>
      <c r="AD83" s="145"/>
      <c r="AE83" s="162" t="s">
        <v>76</v>
      </c>
      <c r="AF83" s="221"/>
      <c r="AG83" s="221"/>
      <c r="AH83" s="221"/>
      <c r="AI83" s="221"/>
      <c r="AJ83" s="221"/>
      <c r="AK83" s="221"/>
      <c r="AL83" s="221"/>
      <c r="AM83" s="221"/>
      <c r="AN83" s="222"/>
      <c r="AO83" s="160">
        <v>61</v>
      </c>
      <c r="AP83" s="160"/>
      <c r="AQ83" s="160"/>
      <c r="AR83" s="160"/>
      <c r="AS83" s="160"/>
      <c r="AT83" s="160"/>
      <c r="AU83" s="160"/>
      <c r="AV83" s="160"/>
      <c r="AW83" s="160">
        <v>0</v>
      </c>
      <c r="AX83" s="160"/>
      <c r="AY83" s="160"/>
      <c r="AZ83" s="160"/>
      <c r="BA83" s="160"/>
      <c r="BB83" s="160"/>
      <c r="BC83" s="160"/>
      <c r="BD83" s="160"/>
      <c r="BE83" s="160">
        <f t="shared" si="3"/>
        <v>61</v>
      </c>
      <c r="BF83" s="160"/>
      <c r="BG83" s="160"/>
      <c r="BH83" s="160"/>
      <c r="BI83" s="160"/>
      <c r="BJ83" s="160"/>
      <c r="BK83" s="160"/>
      <c r="BL83" s="160"/>
    </row>
    <row r="84" spans="1:64" ht="38.25" customHeight="1" x14ac:dyDescent="0.2">
      <c r="A84" s="141"/>
      <c r="B84" s="141"/>
      <c r="C84" s="141"/>
      <c r="D84" s="141"/>
      <c r="E84" s="141"/>
      <c r="F84" s="141"/>
      <c r="G84" s="162" t="s">
        <v>278</v>
      </c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2"/>
      <c r="Z84" s="145" t="s">
        <v>81</v>
      </c>
      <c r="AA84" s="145"/>
      <c r="AB84" s="145"/>
      <c r="AC84" s="145"/>
      <c r="AD84" s="145"/>
      <c r="AE84" s="162" t="s">
        <v>76</v>
      </c>
      <c r="AF84" s="221"/>
      <c r="AG84" s="221"/>
      <c r="AH84" s="221"/>
      <c r="AI84" s="221"/>
      <c r="AJ84" s="221"/>
      <c r="AK84" s="221"/>
      <c r="AL84" s="221"/>
      <c r="AM84" s="221"/>
      <c r="AN84" s="222"/>
      <c r="AO84" s="160">
        <v>100</v>
      </c>
      <c r="AP84" s="160"/>
      <c r="AQ84" s="160"/>
      <c r="AR84" s="160"/>
      <c r="AS84" s="160"/>
      <c r="AT84" s="160"/>
      <c r="AU84" s="160"/>
      <c r="AV84" s="160"/>
      <c r="AW84" s="160">
        <v>0</v>
      </c>
      <c r="AX84" s="160"/>
      <c r="AY84" s="160"/>
      <c r="AZ84" s="160"/>
      <c r="BA84" s="160"/>
      <c r="BB84" s="160"/>
      <c r="BC84" s="160"/>
      <c r="BD84" s="160"/>
      <c r="BE84" s="160">
        <f t="shared" si="3"/>
        <v>100</v>
      </c>
      <c r="BF84" s="160"/>
      <c r="BG84" s="160"/>
      <c r="BH84" s="160"/>
      <c r="BI84" s="160"/>
      <c r="BJ84" s="160"/>
      <c r="BK84" s="160"/>
      <c r="BL84" s="160"/>
    </row>
    <row r="85" spans="1:64" x14ac:dyDescent="0.2">
      <c r="AO85" s="71"/>
      <c r="AP85" s="71"/>
      <c r="AQ85" s="71"/>
      <c r="AR85" s="71"/>
      <c r="AS85" s="71"/>
      <c r="AT85" s="71"/>
      <c r="AU85" s="71"/>
      <c r="AV85" s="71"/>
      <c r="AW85" s="71"/>
      <c r="AX85" s="71"/>
      <c r="AY85" s="71"/>
      <c r="AZ85" s="71"/>
      <c r="BA85" s="71"/>
      <c r="BB85" s="71"/>
      <c r="BC85" s="71"/>
      <c r="BD85" s="71"/>
      <c r="BE85" s="71"/>
      <c r="BF85" s="71"/>
      <c r="BG85" s="71"/>
      <c r="BH85" s="71"/>
      <c r="BI85" s="71"/>
      <c r="BJ85" s="71"/>
      <c r="BK85" s="71"/>
      <c r="BL85" s="71"/>
    </row>
    <row r="86" spans="1:64" ht="16.5" customHeight="1" x14ac:dyDescent="0.2">
      <c r="A86" s="225" t="s">
        <v>86</v>
      </c>
      <c r="B86" s="226"/>
      <c r="C86" s="226"/>
      <c r="D86" s="226"/>
      <c r="E86" s="226"/>
      <c r="F86" s="226"/>
      <c r="G86" s="226"/>
      <c r="H86" s="226"/>
      <c r="I86" s="226"/>
      <c r="J86" s="226"/>
      <c r="K86" s="226"/>
      <c r="L86" s="226"/>
      <c r="M86" s="226"/>
      <c r="N86" s="226"/>
      <c r="O86" s="226"/>
      <c r="P86" s="226"/>
      <c r="Q86" s="226"/>
      <c r="R86" s="226"/>
      <c r="S86" s="226"/>
      <c r="T86" s="226"/>
      <c r="U86" s="226"/>
      <c r="V86" s="226"/>
      <c r="W86" s="227"/>
      <c r="X86" s="227"/>
      <c r="Y86" s="227"/>
      <c r="Z86" s="227"/>
      <c r="AA86" s="227"/>
      <c r="AB86" s="227"/>
      <c r="AC86" s="227"/>
      <c r="AD86" s="227"/>
      <c r="AE86" s="227"/>
      <c r="AF86" s="227"/>
      <c r="AG86" s="227"/>
      <c r="AH86" s="227"/>
      <c r="AI86" s="227"/>
      <c r="AJ86" s="227"/>
      <c r="AK86" s="227"/>
      <c r="AL86" s="227"/>
      <c r="AM86" s="227"/>
      <c r="AN86" s="64"/>
      <c r="AO86" s="164" t="s">
        <v>299</v>
      </c>
      <c r="AP86" s="165"/>
      <c r="AQ86" s="165"/>
      <c r="AR86" s="165"/>
      <c r="AS86" s="165"/>
      <c r="AT86" s="165"/>
      <c r="AU86" s="165"/>
      <c r="AV86" s="165"/>
      <c r="AW86" s="165"/>
      <c r="AX86" s="165"/>
      <c r="AY86" s="165"/>
      <c r="AZ86" s="165"/>
      <c r="BA86" s="165"/>
      <c r="BB86" s="165"/>
      <c r="BC86" s="165"/>
      <c r="BD86" s="165"/>
      <c r="BE86" s="165"/>
      <c r="BF86" s="165"/>
      <c r="BG86" s="165"/>
    </row>
    <row r="87" spans="1:64" x14ac:dyDescent="0.2">
      <c r="W87" s="228" t="s">
        <v>5</v>
      </c>
      <c r="X87" s="228"/>
      <c r="Y87" s="228"/>
      <c r="Z87" s="228"/>
      <c r="AA87" s="228"/>
      <c r="AB87" s="228"/>
      <c r="AC87" s="228"/>
      <c r="AD87" s="228"/>
      <c r="AE87" s="228"/>
      <c r="AF87" s="228"/>
      <c r="AG87" s="228"/>
      <c r="AH87" s="228"/>
      <c r="AI87" s="228"/>
      <c r="AJ87" s="228"/>
      <c r="AK87" s="228"/>
      <c r="AL87" s="228"/>
      <c r="AM87" s="228"/>
      <c r="AO87" s="228" t="s">
        <v>46</v>
      </c>
      <c r="AP87" s="228"/>
      <c r="AQ87" s="228"/>
      <c r="AR87" s="228"/>
      <c r="AS87" s="228"/>
      <c r="AT87" s="228"/>
      <c r="AU87" s="228"/>
      <c r="AV87" s="228"/>
      <c r="AW87" s="228"/>
      <c r="AX87" s="228"/>
      <c r="AY87" s="228"/>
      <c r="AZ87" s="228"/>
      <c r="BA87" s="228"/>
      <c r="BB87" s="228"/>
      <c r="BC87" s="228"/>
      <c r="BD87" s="228"/>
      <c r="BE87" s="228"/>
      <c r="BF87" s="228"/>
      <c r="BG87" s="228"/>
    </row>
    <row r="88" spans="1:64" ht="15.75" customHeight="1" x14ac:dyDescent="0.2">
      <c r="A88" s="229" t="s">
        <v>3</v>
      </c>
      <c r="B88" s="229"/>
      <c r="C88" s="229"/>
      <c r="D88" s="229"/>
      <c r="E88" s="229"/>
      <c r="F88" s="229"/>
    </row>
    <row r="89" spans="1:64" ht="13.15" customHeight="1" x14ac:dyDescent="0.2">
      <c r="A89" s="172" t="s">
        <v>85</v>
      </c>
      <c r="B89" s="165"/>
      <c r="C89" s="165"/>
      <c r="D89" s="165"/>
      <c r="E89" s="165"/>
      <c r="F89" s="165"/>
      <c r="G89" s="165"/>
      <c r="H89" s="165"/>
      <c r="I89" s="165"/>
      <c r="J89" s="165"/>
      <c r="K89" s="165"/>
      <c r="L89" s="165"/>
      <c r="M89" s="165"/>
      <c r="N89" s="165"/>
      <c r="O89" s="165"/>
      <c r="P89" s="165"/>
      <c r="Q89" s="165"/>
      <c r="R89" s="165"/>
      <c r="S89" s="165"/>
      <c r="T89" s="165"/>
      <c r="U89" s="165"/>
      <c r="V89" s="165"/>
      <c r="W89" s="165"/>
      <c r="X89" s="165"/>
      <c r="Y89" s="165"/>
      <c r="Z89" s="165"/>
      <c r="AA89" s="165"/>
      <c r="AB89" s="165"/>
      <c r="AC89" s="165"/>
      <c r="AD89" s="165"/>
      <c r="AE89" s="165"/>
      <c r="AF89" s="165"/>
      <c r="AG89" s="165"/>
      <c r="AH89" s="165"/>
      <c r="AI89" s="165"/>
      <c r="AJ89" s="165"/>
      <c r="AK89" s="165"/>
      <c r="AL89" s="165"/>
      <c r="AM89" s="165"/>
      <c r="AN89" s="165"/>
      <c r="AO89" s="165"/>
      <c r="AP89" s="165"/>
      <c r="AQ89" s="165"/>
      <c r="AR89" s="165"/>
      <c r="AS89" s="165"/>
    </row>
    <row r="90" spans="1:64" x14ac:dyDescent="0.2">
      <c r="A90" s="232" t="s">
        <v>42</v>
      </c>
      <c r="B90" s="232"/>
      <c r="C90" s="232"/>
      <c r="D90" s="232"/>
      <c r="E90" s="232"/>
      <c r="F90" s="232"/>
      <c r="G90" s="232"/>
      <c r="H90" s="232"/>
      <c r="I90" s="232"/>
      <c r="J90" s="232"/>
      <c r="K90" s="232"/>
      <c r="L90" s="232"/>
      <c r="M90" s="232"/>
      <c r="N90" s="232"/>
      <c r="O90" s="232"/>
      <c r="P90" s="232"/>
      <c r="Q90" s="232"/>
      <c r="R90" s="232"/>
      <c r="S90" s="232"/>
      <c r="T90" s="232"/>
      <c r="U90" s="232"/>
      <c r="V90" s="232"/>
      <c r="W90" s="232"/>
      <c r="X90" s="232"/>
      <c r="Y90" s="232"/>
      <c r="Z90" s="232"/>
      <c r="AA90" s="232"/>
      <c r="AB90" s="232"/>
      <c r="AC90" s="232"/>
      <c r="AD90" s="232"/>
      <c r="AE90" s="232"/>
      <c r="AF90" s="232"/>
      <c r="AG90" s="232"/>
      <c r="AH90" s="232"/>
      <c r="AI90" s="232"/>
      <c r="AJ90" s="232"/>
      <c r="AK90" s="232"/>
      <c r="AL90" s="232"/>
      <c r="AM90" s="232"/>
      <c r="AN90" s="232"/>
      <c r="AO90" s="232"/>
      <c r="AP90" s="232"/>
      <c r="AQ90" s="232"/>
      <c r="AR90" s="232"/>
      <c r="AS90" s="232"/>
    </row>
    <row r="91" spans="1:64" ht="15.75" customHeight="1" x14ac:dyDescent="0.2">
      <c r="A91" s="225" t="s">
        <v>87</v>
      </c>
      <c r="B91" s="226"/>
      <c r="C91" s="226"/>
      <c r="D91" s="226"/>
      <c r="E91" s="226"/>
      <c r="F91" s="226"/>
      <c r="G91" s="226"/>
      <c r="H91" s="226"/>
      <c r="I91" s="226"/>
      <c r="J91" s="226"/>
      <c r="K91" s="226"/>
      <c r="L91" s="226"/>
      <c r="M91" s="226"/>
      <c r="N91" s="226"/>
      <c r="O91" s="226"/>
      <c r="P91" s="226"/>
      <c r="Q91" s="226"/>
      <c r="R91" s="226"/>
      <c r="S91" s="226"/>
      <c r="T91" s="226"/>
      <c r="U91" s="226"/>
      <c r="V91" s="226"/>
      <c r="W91" s="65"/>
      <c r="X91" s="65"/>
      <c r="Y91" s="65"/>
      <c r="Z91" s="65"/>
      <c r="AA91" s="65"/>
      <c r="AB91" s="65"/>
      <c r="AC91" s="65"/>
      <c r="AD91" s="65"/>
      <c r="AE91" s="65"/>
      <c r="AF91" s="65"/>
      <c r="AG91" s="65"/>
      <c r="AH91" s="65"/>
      <c r="AI91" s="65"/>
      <c r="AJ91" s="65"/>
      <c r="AK91" s="65"/>
      <c r="AL91" s="65"/>
      <c r="AM91" s="65"/>
      <c r="AN91" s="64"/>
      <c r="AO91" s="66"/>
      <c r="AP91" s="67"/>
      <c r="AQ91" s="67"/>
      <c r="AR91" s="67"/>
      <c r="AS91" s="67"/>
      <c r="AT91" s="67"/>
      <c r="AU91" s="67"/>
      <c r="AV91" s="67"/>
      <c r="AW91" s="67"/>
      <c r="AX91" s="67"/>
      <c r="AY91" s="67"/>
      <c r="AZ91" s="67"/>
      <c r="BA91" s="67"/>
      <c r="BB91" s="67"/>
      <c r="BC91" s="67"/>
      <c r="BD91" s="67"/>
      <c r="BE91" s="67"/>
      <c r="BF91" s="67"/>
      <c r="BG91" s="67"/>
    </row>
    <row r="92" spans="1:64" ht="15.75" customHeight="1" x14ac:dyDescent="0.2">
      <c r="A92" s="225" t="s">
        <v>291</v>
      </c>
      <c r="B92" s="225"/>
      <c r="C92" s="225"/>
      <c r="D92" s="225"/>
      <c r="E92" s="225"/>
      <c r="F92" s="225"/>
      <c r="G92" s="225"/>
      <c r="H92" s="225"/>
      <c r="I92" s="225"/>
      <c r="J92" s="225"/>
      <c r="K92" s="225"/>
      <c r="L92" s="225"/>
      <c r="M92" s="225"/>
      <c r="N92" s="225"/>
      <c r="O92" s="225"/>
      <c r="P92" s="225"/>
      <c r="Q92" s="225"/>
      <c r="R92" s="225"/>
      <c r="S92" s="225"/>
      <c r="T92" s="225"/>
      <c r="U92" s="225"/>
      <c r="V92" s="225"/>
      <c r="W92" s="227"/>
      <c r="X92" s="227"/>
      <c r="Y92" s="227"/>
      <c r="Z92" s="227"/>
      <c r="AA92" s="227"/>
      <c r="AB92" s="227"/>
      <c r="AC92" s="227"/>
      <c r="AD92" s="227"/>
      <c r="AE92" s="227"/>
      <c r="AF92" s="227"/>
      <c r="AG92" s="227"/>
      <c r="AH92" s="227"/>
      <c r="AI92" s="227"/>
      <c r="AJ92" s="227"/>
      <c r="AK92" s="227"/>
      <c r="AL92" s="227"/>
      <c r="AM92" s="227"/>
      <c r="AN92" s="64"/>
      <c r="AO92" s="164" t="s">
        <v>300</v>
      </c>
      <c r="AP92" s="165"/>
      <c r="AQ92" s="165"/>
      <c r="AR92" s="165"/>
      <c r="AS92" s="165"/>
      <c r="AT92" s="165"/>
      <c r="AU92" s="165"/>
      <c r="AV92" s="165"/>
      <c r="AW92" s="165"/>
      <c r="AX92" s="165"/>
      <c r="AY92" s="165"/>
      <c r="AZ92" s="165"/>
      <c r="BA92" s="165"/>
      <c r="BB92" s="165"/>
      <c r="BC92" s="165"/>
      <c r="BD92" s="165"/>
      <c r="BE92" s="165"/>
      <c r="BF92" s="165"/>
      <c r="BG92" s="165"/>
    </row>
    <row r="93" spans="1:64" x14ac:dyDescent="0.2">
      <c r="W93" s="228" t="s">
        <v>5</v>
      </c>
      <c r="X93" s="228"/>
      <c r="Y93" s="228"/>
      <c r="Z93" s="228"/>
      <c r="AA93" s="228"/>
      <c r="AB93" s="228"/>
      <c r="AC93" s="228"/>
      <c r="AD93" s="228"/>
      <c r="AE93" s="228"/>
      <c r="AF93" s="228"/>
      <c r="AG93" s="228"/>
      <c r="AH93" s="228"/>
      <c r="AI93" s="228"/>
      <c r="AJ93" s="228"/>
      <c r="AK93" s="228"/>
      <c r="AL93" s="228"/>
      <c r="AM93" s="228"/>
      <c r="AO93" s="228" t="s">
        <v>46</v>
      </c>
      <c r="AP93" s="228"/>
      <c r="AQ93" s="228"/>
      <c r="AR93" s="228"/>
      <c r="AS93" s="228"/>
      <c r="AT93" s="228"/>
      <c r="AU93" s="228"/>
      <c r="AV93" s="228"/>
      <c r="AW93" s="228"/>
      <c r="AX93" s="228"/>
      <c r="AY93" s="228"/>
      <c r="AZ93" s="228"/>
      <c r="BA93" s="228"/>
      <c r="BB93" s="228"/>
      <c r="BC93" s="228"/>
      <c r="BD93" s="228"/>
      <c r="BE93" s="228"/>
      <c r="BF93" s="228"/>
      <c r="BG93" s="228"/>
    </row>
    <row r="94" spans="1:64" x14ac:dyDescent="0.2">
      <c r="A94" s="231"/>
      <c r="B94" s="231"/>
      <c r="C94" s="231"/>
      <c r="D94" s="231"/>
      <c r="E94" s="231"/>
      <c r="F94" s="231"/>
      <c r="G94" s="231"/>
      <c r="H94" s="231"/>
      <c r="AO94" s="84"/>
      <c r="AP94" s="84"/>
      <c r="AQ94" s="84"/>
      <c r="AR94" s="84"/>
      <c r="AS94" s="84"/>
      <c r="AT94" s="84"/>
      <c r="AU94" s="84"/>
      <c r="AV94" s="84"/>
      <c r="AW94" s="84"/>
      <c r="AX94" s="84"/>
      <c r="AY94" s="84"/>
      <c r="AZ94" s="84"/>
      <c r="BA94" s="84"/>
      <c r="BB94" s="84"/>
      <c r="BC94" s="84"/>
      <c r="BD94" s="84"/>
      <c r="BE94" s="84"/>
      <c r="BF94" s="84"/>
      <c r="BG94" s="84"/>
    </row>
    <row r="95" spans="1:64" x14ac:dyDescent="0.2">
      <c r="A95" s="228" t="s">
        <v>40</v>
      </c>
      <c r="B95" s="228"/>
      <c r="C95" s="228"/>
      <c r="D95" s="228"/>
      <c r="E95" s="228"/>
      <c r="F95" s="228"/>
      <c r="G95" s="228"/>
      <c r="H95" s="228"/>
      <c r="I95" s="84"/>
      <c r="J95" s="84"/>
      <c r="K95" s="84"/>
      <c r="L95" s="84"/>
      <c r="M95" s="84"/>
      <c r="N95" s="84"/>
      <c r="O95" s="84"/>
      <c r="P95" s="84"/>
      <c r="Q95" s="84"/>
    </row>
    <row r="96" spans="1:64" x14ac:dyDescent="0.2">
      <c r="A96" s="68" t="s">
        <v>41</v>
      </c>
    </row>
  </sheetData>
  <mergeCells count="323">
    <mergeCell ref="W93:AM93"/>
    <mergeCell ref="AO93:BG93"/>
    <mergeCell ref="A94:H94"/>
    <mergeCell ref="A95:H95"/>
    <mergeCell ref="W87:AM87"/>
    <mergeCell ref="AO87:BG87"/>
    <mergeCell ref="A88:F88"/>
    <mergeCell ref="A89:AS89"/>
    <mergeCell ref="A90:AS90"/>
    <mergeCell ref="A91:V91"/>
    <mergeCell ref="A92:V92"/>
    <mergeCell ref="W92:AM92"/>
    <mergeCell ref="AO92:BG92"/>
    <mergeCell ref="A84:F84"/>
    <mergeCell ref="G84:Y84"/>
    <mergeCell ref="Z84:AD84"/>
    <mergeCell ref="AE84:AN84"/>
    <mergeCell ref="AO84:AV84"/>
    <mergeCell ref="AW84:BD84"/>
    <mergeCell ref="BE84:BL84"/>
    <mergeCell ref="A86:V86"/>
    <mergeCell ref="W86:AM86"/>
    <mergeCell ref="AO86:BG86"/>
    <mergeCell ref="A82:F82"/>
    <mergeCell ref="G82:Y82"/>
    <mergeCell ref="Z82:AD82"/>
    <mergeCell ref="AE82:AN82"/>
    <mergeCell ref="AO82:AV82"/>
    <mergeCell ref="AW82:BD82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0:F80"/>
    <mergeCell ref="G80:Y80"/>
    <mergeCell ref="Z80:AD80"/>
    <mergeCell ref="AE80:AN80"/>
    <mergeCell ref="AO80:AV80"/>
    <mergeCell ref="AW80:BD80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78:F78"/>
    <mergeCell ref="G78:Y78"/>
    <mergeCell ref="Z78:AD78"/>
    <mergeCell ref="AE78:AN78"/>
    <mergeCell ref="AO78:AV78"/>
    <mergeCell ref="AW78:BD78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6:F76"/>
    <mergeCell ref="G76:Y76"/>
    <mergeCell ref="Z76:AD76"/>
    <mergeCell ref="AE76:AN76"/>
    <mergeCell ref="AO76:AV76"/>
    <mergeCell ref="AW76:BD76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4:F74"/>
    <mergeCell ref="G74:Y74"/>
    <mergeCell ref="Z74:AD74"/>
    <mergeCell ref="AE74:AN74"/>
    <mergeCell ref="AO74:AV74"/>
    <mergeCell ref="AW74:BD74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2:F72"/>
    <mergeCell ref="G72:Y72"/>
    <mergeCell ref="Z72:AD72"/>
    <mergeCell ref="AE72:AN72"/>
    <mergeCell ref="AO72:AV72"/>
    <mergeCell ref="AW72:BD72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0:F70"/>
    <mergeCell ref="G70:Y70"/>
    <mergeCell ref="Z70:AD70"/>
    <mergeCell ref="AE70:AN70"/>
    <mergeCell ref="AO70:AV70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68:F68"/>
    <mergeCell ref="G68:Y68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6:F66"/>
    <mergeCell ref="G66:Y66"/>
    <mergeCell ref="Z66:AD66"/>
    <mergeCell ref="AE66:AN66"/>
    <mergeCell ref="AO66:AV66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4:F64"/>
    <mergeCell ref="G64:Y64"/>
    <mergeCell ref="Z64:AD64"/>
    <mergeCell ref="AE64:AN64"/>
    <mergeCell ref="AO64:AV64"/>
    <mergeCell ref="AW64:BD64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2:F62"/>
    <mergeCell ref="G62:Y62"/>
    <mergeCell ref="Z62:AD62"/>
    <mergeCell ref="AE62:AN62"/>
    <mergeCell ref="AO62:AV62"/>
    <mergeCell ref="AW62:BD62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0:F60"/>
    <mergeCell ref="G60:Y60"/>
    <mergeCell ref="Z60:AD60"/>
    <mergeCell ref="AE60:AN60"/>
    <mergeCell ref="AO60:AV60"/>
    <mergeCell ref="AW60:BD60"/>
    <mergeCell ref="BE60:BL60"/>
    <mergeCell ref="A61:F61"/>
    <mergeCell ref="G61:Y61"/>
    <mergeCell ref="Z61:AD61"/>
    <mergeCell ref="AE61:AN61"/>
    <mergeCell ref="AO61:AV61"/>
    <mergeCell ref="AW61:BD61"/>
    <mergeCell ref="BE61:BL61"/>
    <mergeCell ref="A58:F58"/>
    <mergeCell ref="G58:Y58"/>
    <mergeCell ref="Z58:AD58"/>
    <mergeCell ref="AE58:AN58"/>
    <mergeCell ref="AO58:AV58"/>
    <mergeCell ref="AW58:BD58"/>
    <mergeCell ref="BE58:BL58"/>
    <mergeCell ref="A59:F59"/>
    <mergeCell ref="G59:Y59"/>
    <mergeCell ref="Z59:AD59"/>
    <mergeCell ref="AE59:AN59"/>
    <mergeCell ref="AO59:AV59"/>
    <mergeCell ref="AW59:BD59"/>
    <mergeCell ref="BE59:BL59"/>
    <mergeCell ref="A56:F56"/>
    <mergeCell ref="G56:Y56"/>
    <mergeCell ref="Z56:AD56"/>
    <mergeCell ref="AE56:AN56"/>
    <mergeCell ref="AO56:AV56"/>
    <mergeCell ref="AW56:BD56"/>
    <mergeCell ref="BE56:BL56"/>
    <mergeCell ref="A57:F57"/>
    <mergeCell ref="G57:Y57"/>
    <mergeCell ref="Z57:AD57"/>
    <mergeCell ref="AE57:AN57"/>
    <mergeCell ref="AO57:AV57"/>
    <mergeCell ref="AW57:BD57"/>
    <mergeCell ref="BE57:BL57"/>
    <mergeCell ref="A52:C52"/>
    <mergeCell ref="D52:AA52"/>
    <mergeCell ref="AB52:AI52"/>
    <mergeCell ref="AJ52:AQ52"/>
    <mergeCell ref="AR52:AY52"/>
    <mergeCell ref="A54:BL54"/>
    <mergeCell ref="A55:F55"/>
    <mergeCell ref="G55:Y55"/>
    <mergeCell ref="Z55:AD55"/>
    <mergeCell ref="AE55:AN55"/>
    <mergeCell ref="AO55:AV55"/>
    <mergeCell ref="AW55:BD55"/>
    <mergeCell ref="BE55:BL55"/>
    <mergeCell ref="A47:BL47"/>
    <mergeCell ref="A48:AY48"/>
    <mergeCell ref="A49:C50"/>
    <mergeCell ref="D49:AA50"/>
    <mergeCell ref="AB49:AI50"/>
    <mergeCell ref="AJ49:AQ50"/>
    <mergeCell ref="AR49:AY50"/>
    <mergeCell ref="A51:C51"/>
    <mergeCell ref="D51:AA51"/>
    <mergeCell ref="AB51:AI51"/>
    <mergeCell ref="AJ51:AQ51"/>
    <mergeCell ref="AR51:AY51"/>
    <mergeCell ref="A44:C44"/>
    <mergeCell ref="D44:AB44"/>
    <mergeCell ref="AC44:AJ44"/>
    <mergeCell ref="AK44:AR44"/>
    <mergeCell ref="AS44:AZ44"/>
    <mergeCell ref="A45:C45"/>
    <mergeCell ref="D45:AB45"/>
    <mergeCell ref="AC45:AJ45"/>
    <mergeCell ref="AK45:AR45"/>
    <mergeCell ref="AS45:AZ45"/>
    <mergeCell ref="A40:AZ40"/>
    <mergeCell ref="A41:C42"/>
    <mergeCell ref="D41:AB42"/>
    <mergeCell ref="AC41:AJ42"/>
    <mergeCell ref="AK41:AR42"/>
    <mergeCell ref="AS41:AZ42"/>
    <mergeCell ref="A43:C43"/>
    <mergeCell ref="D43:AB43"/>
    <mergeCell ref="AC43:AJ43"/>
    <mergeCell ref="AK43:AR43"/>
    <mergeCell ref="AS43:AZ43"/>
    <mergeCell ref="A32:BL32"/>
    <mergeCell ref="A34:BL34"/>
    <mergeCell ref="A35:F35"/>
    <mergeCell ref="G35:BL35"/>
    <mergeCell ref="A36:F36"/>
    <mergeCell ref="G36:BL36"/>
    <mergeCell ref="A37:F37"/>
    <mergeCell ref="G37:BL37"/>
    <mergeCell ref="A39:AZ39"/>
    <mergeCell ref="A24:BL24"/>
    <mergeCell ref="A26:BL26"/>
    <mergeCell ref="A27:F27"/>
    <mergeCell ref="G27:BL27"/>
    <mergeCell ref="A28:F28"/>
    <mergeCell ref="G28:BL28"/>
    <mergeCell ref="A29:F29"/>
    <mergeCell ref="G29:BL29"/>
    <mergeCell ref="A31:BL31"/>
    <mergeCell ref="A20:T20"/>
    <mergeCell ref="U20:AD20"/>
    <mergeCell ref="AE20:AR20"/>
    <mergeCell ref="AS20:BC20"/>
    <mergeCell ref="BD20:BL20"/>
    <mergeCell ref="A21:H21"/>
    <mergeCell ref="I21:S21"/>
    <mergeCell ref="T21:W21"/>
    <mergeCell ref="A23:BL23"/>
    <mergeCell ref="B15:L15"/>
    <mergeCell ref="N15:AS15"/>
    <mergeCell ref="AU15:BB15"/>
    <mergeCell ref="B17:L17"/>
    <mergeCell ref="N17:Y17"/>
    <mergeCell ref="AA17:AI17"/>
    <mergeCell ref="AK17:BC17"/>
    <mergeCell ref="BE17:BL17"/>
    <mergeCell ref="B18:L18"/>
    <mergeCell ref="N18:Y18"/>
    <mergeCell ref="AA18:AI18"/>
    <mergeCell ref="AK18:BC18"/>
    <mergeCell ref="BE18:BL18"/>
    <mergeCell ref="B11:L11"/>
    <mergeCell ref="N11:AS11"/>
    <mergeCell ref="AU11:BB11"/>
    <mergeCell ref="B12:L12"/>
    <mergeCell ref="N12:AS12"/>
    <mergeCell ref="AU12:BB12"/>
    <mergeCell ref="B14:L14"/>
    <mergeCell ref="N14:AS14"/>
    <mergeCell ref="AU14:BB14"/>
    <mergeCell ref="AO1:BL1"/>
    <mergeCell ref="AO2:BL2"/>
    <mergeCell ref="AO3:BL3"/>
    <mergeCell ref="AO4:BL4"/>
    <mergeCell ref="AO5:BL5"/>
    <mergeCell ref="AO6:AU6"/>
    <mergeCell ref="AW6:BF6"/>
    <mergeCell ref="A8:BL8"/>
    <mergeCell ref="A9:BL9"/>
  </mergeCells>
  <conditionalFormatting sqref="G57:L57">
    <cfRule type="cellIs" dxfId="173" priority="56" stopIfTrue="1" operator="equal">
      <formula>#REF!</formula>
    </cfRule>
  </conditionalFormatting>
  <conditionalFormatting sqref="D44">
    <cfRule type="cellIs" dxfId="172" priority="57" stopIfTrue="1" operator="equal">
      <formula>#REF!</formula>
    </cfRule>
  </conditionalFormatting>
  <conditionalFormatting sqref="A57:F57">
    <cfRule type="cellIs" dxfId="171" priority="58" stopIfTrue="1" operator="equal">
      <formula>0</formula>
    </cfRule>
  </conditionalFormatting>
  <conditionalFormatting sqref="D45">
    <cfRule type="cellIs" dxfId="170" priority="55" stopIfTrue="1" operator="equal">
      <formula>$D44</formula>
    </cfRule>
  </conditionalFormatting>
  <conditionalFormatting sqref="G62">
    <cfRule type="cellIs" dxfId="169" priority="53" stopIfTrue="1" operator="equal">
      <formula>$G57</formula>
    </cfRule>
  </conditionalFormatting>
  <conditionalFormatting sqref="A62:F62">
    <cfRule type="cellIs" dxfId="168" priority="54" stopIfTrue="1" operator="equal">
      <formula>0</formula>
    </cfRule>
  </conditionalFormatting>
  <conditionalFormatting sqref="G65">
    <cfRule type="cellIs" dxfId="167" priority="51" stopIfTrue="1" operator="equal">
      <formula>#REF!</formula>
    </cfRule>
  </conditionalFormatting>
  <conditionalFormatting sqref="A65:F65">
    <cfRule type="cellIs" dxfId="166" priority="52" stopIfTrue="1" operator="equal">
      <formula>0</formula>
    </cfRule>
  </conditionalFormatting>
  <conditionalFormatting sqref="A66:F66">
    <cfRule type="cellIs" dxfId="165" priority="50" stopIfTrue="1" operator="equal">
      <formula>0</formula>
    </cfRule>
  </conditionalFormatting>
  <conditionalFormatting sqref="G66">
    <cfRule type="cellIs" dxfId="164" priority="49" stopIfTrue="1" operator="equal">
      <formula>#REF!</formula>
    </cfRule>
  </conditionalFormatting>
  <conditionalFormatting sqref="G67">
    <cfRule type="cellIs" dxfId="163" priority="47" stopIfTrue="1" operator="equal">
      <formula>$G66</formula>
    </cfRule>
  </conditionalFormatting>
  <conditionalFormatting sqref="A67:F67">
    <cfRule type="cellIs" dxfId="162" priority="48" stopIfTrue="1" operator="equal">
      <formula>0</formula>
    </cfRule>
  </conditionalFormatting>
  <conditionalFormatting sqref="G70">
    <cfRule type="cellIs" dxfId="161" priority="45" stopIfTrue="1" operator="equal">
      <formula>$G67</formula>
    </cfRule>
  </conditionalFormatting>
  <conditionalFormatting sqref="A70:F70">
    <cfRule type="cellIs" dxfId="160" priority="46" stopIfTrue="1" operator="equal">
      <formula>0</formula>
    </cfRule>
  </conditionalFormatting>
  <conditionalFormatting sqref="G71">
    <cfRule type="cellIs" dxfId="159" priority="43" stopIfTrue="1" operator="equal">
      <formula>#REF!</formula>
    </cfRule>
  </conditionalFormatting>
  <conditionalFormatting sqref="A71:F71">
    <cfRule type="cellIs" dxfId="158" priority="44" stopIfTrue="1" operator="equal">
      <formula>0</formula>
    </cfRule>
  </conditionalFormatting>
  <conditionalFormatting sqref="G72">
    <cfRule type="cellIs" dxfId="157" priority="41" stopIfTrue="1" operator="equal">
      <formula>$G71</formula>
    </cfRule>
  </conditionalFormatting>
  <conditionalFormatting sqref="A72:F72">
    <cfRule type="cellIs" dxfId="156" priority="42" stopIfTrue="1" operator="equal">
      <formula>0</formula>
    </cfRule>
  </conditionalFormatting>
  <conditionalFormatting sqref="G73">
    <cfRule type="cellIs" dxfId="155" priority="39" stopIfTrue="1" operator="equal">
      <formula>$G72</formula>
    </cfRule>
  </conditionalFormatting>
  <conditionalFormatting sqref="A73:F73">
    <cfRule type="cellIs" dxfId="154" priority="40" stopIfTrue="1" operator="equal">
      <formula>0</formula>
    </cfRule>
  </conditionalFormatting>
  <conditionalFormatting sqref="G74">
    <cfRule type="cellIs" dxfId="153" priority="37" stopIfTrue="1" operator="equal">
      <formula>$G73</formula>
    </cfRule>
  </conditionalFormatting>
  <conditionalFormatting sqref="A74:F74">
    <cfRule type="cellIs" dxfId="152" priority="38" stopIfTrue="1" operator="equal">
      <formula>0</formula>
    </cfRule>
  </conditionalFormatting>
  <conditionalFormatting sqref="G75">
    <cfRule type="cellIs" dxfId="151" priority="35" stopIfTrue="1" operator="equal">
      <formula>$G74</formula>
    </cfRule>
  </conditionalFormatting>
  <conditionalFormatting sqref="A75:F75">
    <cfRule type="cellIs" dxfId="150" priority="36" stopIfTrue="1" operator="equal">
      <formula>0</formula>
    </cfRule>
  </conditionalFormatting>
  <conditionalFormatting sqref="G76">
    <cfRule type="cellIs" dxfId="149" priority="33" stopIfTrue="1" operator="equal">
      <formula>$G75</formula>
    </cfRule>
  </conditionalFormatting>
  <conditionalFormatting sqref="A76:F76">
    <cfRule type="cellIs" dxfId="148" priority="34" stopIfTrue="1" operator="equal">
      <formula>0</formula>
    </cfRule>
  </conditionalFormatting>
  <conditionalFormatting sqref="G77">
    <cfRule type="cellIs" dxfId="147" priority="31" stopIfTrue="1" operator="equal">
      <formula>$G76</formula>
    </cfRule>
  </conditionalFormatting>
  <conditionalFormatting sqref="A77:F77">
    <cfRule type="cellIs" dxfId="146" priority="32" stopIfTrue="1" operator="equal">
      <formula>0</formula>
    </cfRule>
  </conditionalFormatting>
  <conditionalFormatting sqref="G78">
    <cfRule type="cellIs" dxfId="145" priority="29" stopIfTrue="1" operator="equal">
      <formula>$G77</formula>
    </cfRule>
  </conditionalFormatting>
  <conditionalFormatting sqref="A78:F78">
    <cfRule type="cellIs" dxfId="144" priority="30" stopIfTrue="1" operator="equal">
      <formula>0</formula>
    </cfRule>
  </conditionalFormatting>
  <conditionalFormatting sqref="G79">
    <cfRule type="cellIs" dxfId="143" priority="27" stopIfTrue="1" operator="equal">
      <formula>$G78</formula>
    </cfRule>
  </conditionalFormatting>
  <conditionalFormatting sqref="A79:F79">
    <cfRule type="cellIs" dxfId="142" priority="28" stopIfTrue="1" operator="equal">
      <formula>0</formula>
    </cfRule>
  </conditionalFormatting>
  <conditionalFormatting sqref="G80">
    <cfRule type="cellIs" dxfId="141" priority="25" stopIfTrue="1" operator="equal">
      <formula>$G79</formula>
    </cfRule>
  </conditionalFormatting>
  <conditionalFormatting sqref="A80:F80">
    <cfRule type="cellIs" dxfId="140" priority="26" stopIfTrue="1" operator="equal">
      <formula>0</formula>
    </cfRule>
  </conditionalFormatting>
  <conditionalFormatting sqref="G81">
    <cfRule type="cellIs" dxfId="139" priority="23" stopIfTrue="1" operator="equal">
      <formula>$G80</formula>
    </cfRule>
  </conditionalFormatting>
  <conditionalFormatting sqref="A81:F81">
    <cfRule type="cellIs" dxfId="138" priority="24" stopIfTrue="1" operator="equal">
      <formula>0</formula>
    </cfRule>
  </conditionalFormatting>
  <conditionalFormatting sqref="G82">
    <cfRule type="cellIs" dxfId="137" priority="21" stopIfTrue="1" operator="equal">
      <formula>$G81</formula>
    </cfRule>
  </conditionalFormatting>
  <conditionalFormatting sqref="A82:F82">
    <cfRule type="cellIs" dxfId="136" priority="22" stopIfTrue="1" operator="equal">
      <formula>0</formula>
    </cfRule>
  </conditionalFormatting>
  <conditionalFormatting sqref="G83">
    <cfRule type="cellIs" dxfId="135" priority="19" stopIfTrue="1" operator="equal">
      <formula>$G82</formula>
    </cfRule>
  </conditionalFormatting>
  <conditionalFormatting sqref="A83:F83">
    <cfRule type="cellIs" dxfId="134" priority="20" stopIfTrue="1" operator="equal">
      <formula>0</formula>
    </cfRule>
  </conditionalFormatting>
  <conditionalFormatting sqref="G84">
    <cfRule type="cellIs" dxfId="133" priority="17" stopIfTrue="1" operator="equal">
      <formula>$G83</formula>
    </cfRule>
  </conditionalFormatting>
  <conditionalFormatting sqref="A84:F84">
    <cfRule type="cellIs" dxfId="132" priority="18" stopIfTrue="1" operator="equal">
      <formula>0</formula>
    </cfRule>
  </conditionalFormatting>
  <conditionalFormatting sqref="G58">
    <cfRule type="cellIs" dxfId="131" priority="15" stopIfTrue="1" operator="equal">
      <formula>$G57</formula>
    </cfRule>
  </conditionalFormatting>
  <conditionalFormatting sqref="A58:F58">
    <cfRule type="cellIs" dxfId="130" priority="16" stopIfTrue="1" operator="equal">
      <formula>0</formula>
    </cfRule>
  </conditionalFormatting>
  <conditionalFormatting sqref="G59">
    <cfRule type="cellIs" dxfId="129" priority="13" stopIfTrue="1" operator="equal">
      <formula>$G58</formula>
    </cfRule>
  </conditionalFormatting>
  <conditionalFormatting sqref="A59:F59">
    <cfRule type="cellIs" dxfId="128" priority="14" stopIfTrue="1" operator="equal">
      <formula>0</formula>
    </cfRule>
  </conditionalFormatting>
  <conditionalFormatting sqref="G63">
    <cfRule type="cellIs" dxfId="127" priority="11" stopIfTrue="1" operator="equal">
      <formula>$G62</formula>
    </cfRule>
  </conditionalFormatting>
  <conditionalFormatting sqref="A63:F63">
    <cfRule type="cellIs" dxfId="126" priority="12" stopIfTrue="1" operator="equal">
      <formula>0</formula>
    </cfRule>
  </conditionalFormatting>
  <conditionalFormatting sqref="G64">
    <cfRule type="cellIs" dxfId="125" priority="9" stopIfTrue="1" operator="equal">
      <formula>$G63</formula>
    </cfRule>
  </conditionalFormatting>
  <conditionalFormatting sqref="A64:F64">
    <cfRule type="cellIs" dxfId="124" priority="10" stopIfTrue="1" operator="equal">
      <formula>0</formula>
    </cfRule>
  </conditionalFormatting>
  <conditionalFormatting sqref="A60:F60">
    <cfRule type="cellIs" dxfId="123" priority="8" stopIfTrue="1" operator="equal">
      <formula>0</formula>
    </cfRule>
  </conditionalFormatting>
  <conditionalFormatting sqref="G60">
    <cfRule type="cellIs" dxfId="122" priority="7" stopIfTrue="1" operator="equal">
      <formula>#REF!</formula>
    </cfRule>
  </conditionalFormatting>
  <conditionalFormatting sqref="G61">
    <cfRule type="cellIs" dxfId="121" priority="5" stopIfTrue="1" operator="equal">
      <formula>$G60</formula>
    </cfRule>
  </conditionalFormatting>
  <conditionalFormatting sqref="A61:F61">
    <cfRule type="cellIs" dxfId="120" priority="6" stopIfTrue="1" operator="equal">
      <formula>0</formula>
    </cfRule>
  </conditionalFormatting>
  <conditionalFormatting sqref="G68">
    <cfRule type="cellIs" dxfId="119" priority="3" stopIfTrue="1" operator="equal">
      <formula>$G67</formula>
    </cfRule>
  </conditionalFormatting>
  <conditionalFormatting sqref="A68:F68">
    <cfRule type="cellIs" dxfId="118" priority="4" stopIfTrue="1" operator="equal">
      <formula>0</formula>
    </cfRule>
  </conditionalFormatting>
  <conditionalFormatting sqref="G69">
    <cfRule type="cellIs" dxfId="117" priority="1" stopIfTrue="1" operator="equal">
      <formula>$G68</formula>
    </cfRule>
  </conditionalFormatting>
  <conditionalFormatting sqref="A69:F69">
    <cfRule type="cellIs" dxfId="116" priority="2" stopIfTrue="1" operator="equal">
      <formula>0</formula>
    </cfRule>
  </conditionalFormatting>
  <pageMargins left="0.78740157480314965" right="0.78740157480314965" top="1.1811023622047245" bottom="0.39370078740157483" header="0" footer="0"/>
  <pageSetup paperSize="9" scale="70" fitToHeight="500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CA88"/>
  <sheetViews>
    <sheetView view="pageBreakPreview" zoomScaleNormal="100" zoomScaleSheetLayoutView="100" workbookViewId="0">
      <selection activeCell="AW7" sqref="AW7:BF7"/>
    </sheetView>
  </sheetViews>
  <sheetFormatPr defaultRowHeight="12.75" x14ac:dyDescent="0.2"/>
  <cols>
    <col min="1" max="54" width="2.85546875" style="36" customWidth="1"/>
    <col min="55" max="55" width="3.5703125" style="36" customWidth="1"/>
    <col min="56" max="65" width="2.85546875" style="36" customWidth="1"/>
    <col min="66" max="77" width="3" style="36" customWidth="1"/>
    <col min="78" max="78" width="4.5703125" style="36" customWidth="1"/>
    <col min="79" max="79" width="5.28515625" style="36" hidden="1" customWidth="1"/>
    <col min="80" max="16384" width="9.140625" style="36"/>
  </cols>
  <sheetData>
    <row r="1" spans="1:77" ht="44.25" customHeight="1" x14ac:dyDescent="0.2">
      <c r="AO1" s="170" t="s">
        <v>30</v>
      </c>
      <c r="AP1" s="170"/>
      <c r="AQ1" s="170"/>
      <c r="AR1" s="170"/>
      <c r="AS1" s="170"/>
      <c r="AT1" s="170"/>
      <c r="AU1" s="170"/>
      <c r="AV1" s="170"/>
      <c r="AW1" s="170"/>
      <c r="AX1" s="170"/>
      <c r="AY1" s="170"/>
      <c r="AZ1" s="170"/>
      <c r="BA1" s="170"/>
      <c r="BB1" s="170"/>
      <c r="BC1" s="170"/>
      <c r="BD1" s="170"/>
      <c r="BE1" s="170"/>
      <c r="BF1" s="170"/>
      <c r="BG1" s="170"/>
      <c r="BH1" s="170"/>
      <c r="BI1" s="170"/>
      <c r="BJ1" s="170"/>
      <c r="BK1" s="170"/>
      <c r="BL1" s="170"/>
    </row>
    <row r="2" spans="1:77" ht="15.95" customHeight="1" x14ac:dyDescent="0.2">
      <c r="AO2" s="171" t="s">
        <v>0</v>
      </c>
      <c r="AP2" s="171"/>
      <c r="AQ2" s="171"/>
      <c r="AR2" s="171"/>
      <c r="AS2" s="171"/>
      <c r="AT2" s="171"/>
      <c r="AU2" s="171"/>
      <c r="AV2" s="171"/>
      <c r="AW2" s="171"/>
      <c r="AX2" s="171"/>
      <c r="AY2" s="171"/>
      <c r="AZ2" s="171"/>
      <c r="BA2" s="171"/>
      <c r="BB2" s="171"/>
      <c r="BC2" s="171"/>
      <c r="BD2" s="171"/>
      <c r="BE2" s="171"/>
      <c r="BF2" s="171"/>
      <c r="BG2" s="171"/>
      <c r="BH2" s="171"/>
      <c r="BI2" s="171"/>
      <c r="BJ2" s="171"/>
      <c r="BK2" s="171"/>
      <c r="BL2" s="171"/>
    </row>
    <row r="3" spans="1:77" ht="15" customHeight="1" x14ac:dyDescent="0.2">
      <c r="AO3" s="172" t="s">
        <v>290</v>
      </c>
      <c r="AP3" s="165"/>
      <c r="AQ3" s="165"/>
      <c r="AR3" s="165"/>
      <c r="AS3" s="165"/>
      <c r="AT3" s="165"/>
      <c r="AU3" s="165"/>
      <c r="AV3" s="165"/>
      <c r="AW3" s="165"/>
      <c r="AX3" s="165"/>
      <c r="AY3" s="165"/>
      <c r="AZ3" s="165"/>
      <c r="BA3" s="165"/>
      <c r="BB3" s="165"/>
      <c r="BC3" s="165"/>
      <c r="BD3" s="165"/>
      <c r="BE3" s="165"/>
      <c r="BF3" s="165"/>
      <c r="BG3" s="165"/>
      <c r="BH3" s="165"/>
      <c r="BI3" s="165"/>
      <c r="BJ3" s="165"/>
      <c r="BK3" s="165"/>
      <c r="BL3" s="165"/>
    </row>
    <row r="4" spans="1:77" ht="32.1" customHeight="1" x14ac:dyDescent="0.2">
      <c r="AO4" s="173" t="s">
        <v>84</v>
      </c>
      <c r="AP4" s="174"/>
      <c r="AQ4" s="174"/>
      <c r="AR4" s="174"/>
      <c r="AS4" s="174"/>
      <c r="AT4" s="174"/>
      <c r="AU4" s="174"/>
      <c r="AV4" s="174"/>
      <c r="AW4" s="174"/>
      <c r="AX4" s="174"/>
      <c r="AY4" s="174"/>
      <c r="AZ4" s="174"/>
      <c r="BA4" s="174"/>
      <c r="BB4" s="174"/>
      <c r="BC4" s="174"/>
      <c r="BD4" s="174"/>
      <c r="BE4" s="174"/>
      <c r="BF4" s="174"/>
      <c r="BG4" s="174"/>
      <c r="BH4" s="174"/>
      <c r="BI4" s="174"/>
      <c r="BJ4" s="174"/>
      <c r="BK4" s="174"/>
      <c r="BL4" s="174"/>
    </row>
    <row r="5" spans="1:77" x14ac:dyDescent="0.2">
      <c r="AO5" s="175" t="s">
        <v>17</v>
      </c>
      <c r="AP5" s="175"/>
      <c r="AQ5" s="175"/>
      <c r="AR5" s="175"/>
      <c r="AS5" s="175"/>
      <c r="AT5" s="175"/>
      <c r="AU5" s="175"/>
      <c r="AV5" s="175"/>
      <c r="AW5" s="175"/>
      <c r="AX5" s="175"/>
      <c r="AY5" s="175"/>
      <c r="AZ5" s="175"/>
      <c r="BA5" s="175"/>
      <c r="BB5" s="175"/>
      <c r="BC5" s="175"/>
      <c r="BD5" s="175"/>
      <c r="BE5" s="175"/>
      <c r="BF5" s="175"/>
      <c r="BG5" s="175"/>
      <c r="BH5" s="175"/>
      <c r="BI5" s="175"/>
      <c r="BJ5" s="175"/>
      <c r="BK5" s="175"/>
      <c r="BL5" s="175"/>
    </row>
    <row r="6" spans="1:77" x14ac:dyDescent="0.2">
      <c r="AO6" s="176"/>
      <c r="AP6" s="176"/>
      <c r="AQ6" s="176"/>
      <c r="AR6" s="176"/>
      <c r="AS6" s="176"/>
      <c r="AT6" s="176"/>
      <c r="AU6" s="176"/>
      <c r="AV6" s="176"/>
      <c r="AW6" s="176"/>
      <c r="AX6" s="176"/>
      <c r="AY6" s="176"/>
      <c r="AZ6" s="176"/>
      <c r="BA6" s="176"/>
      <c r="BB6" s="176"/>
      <c r="BC6" s="176"/>
      <c r="BD6" s="176"/>
      <c r="BE6" s="176"/>
      <c r="BF6" s="176"/>
    </row>
    <row r="7" spans="1:77" ht="12.75" customHeight="1" x14ac:dyDescent="0.2">
      <c r="AO7" s="164" t="s">
        <v>514</v>
      </c>
      <c r="AP7" s="165"/>
      <c r="AQ7" s="165"/>
      <c r="AR7" s="165"/>
      <c r="AS7" s="165"/>
      <c r="AT7" s="165"/>
      <c r="AU7" s="165"/>
      <c r="AV7" s="36" t="s">
        <v>57</v>
      </c>
      <c r="AW7" s="164">
        <v>139</v>
      </c>
      <c r="AX7" s="165"/>
      <c r="AY7" s="165"/>
      <c r="AZ7" s="165"/>
      <c r="BA7" s="165"/>
      <c r="BB7" s="165"/>
      <c r="BC7" s="165"/>
      <c r="BD7" s="165"/>
      <c r="BE7" s="165"/>
      <c r="BF7" s="165"/>
    </row>
    <row r="8" spans="1:77" x14ac:dyDescent="0.2">
      <c r="AO8" s="37"/>
      <c r="AP8" s="37"/>
      <c r="AQ8" s="37"/>
      <c r="AR8" s="37"/>
      <c r="AS8" s="37"/>
      <c r="AT8" s="37"/>
      <c r="AU8" s="37"/>
      <c r="AW8" s="38"/>
      <c r="AX8" s="38"/>
      <c r="AY8" s="38"/>
      <c r="AZ8" s="38"/>
      <c r="BA8" s="38"/>
      <c r="BB8" s="38"/>
      <c r="BC8" s="38"/>
      <c r="BD8" s="38"/>
      <c r="BE8" s="38"/>
      <c r="BF8" s="38"/>
    </row>
    <row r="10" spans="1:77" ht="15.75" customHeight="1" x14ac:dyDescent="0.2">
      <c r="A10" s="166" t="s">
        <v>18</v>
      </c>
      <c r="B10" s="166"/>
      <c r="C10" s="166"/>
      <c r="D10" s="166"/>
      <c r="E10" s="166"/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166"/>
      <c r="T10" s="166"/>
      <c r="U10" s="166"/>
      <c r="V10" s="166"/>
      <c r="W10" s="166"/>
      <c r="X10" s="166"/>
      <c r="Y10" s="166"/>
      <c r="Z10" s="166"/>
      <c r="AA10" s="166"/>
      <c r="AB10" s="166"/>
      <c r="AC10" s="166"/>
      <c r="AD10" s="166"/>
      <c r="AE10" s="166"/>
      <c r="AF10" s="166"/>
      <c r="AG10" s="166"/>
      <c r="AH10" s="166"/>
      <c r="AI10" s="166"/>
      <c r="AJ10" s="166"/>
      <c r="AK10" s="166"/>
      <c r="AL10" s="166"/>
      <c r="AM10" s="166"/>
      <c r="AN10" s="166"/>
      <c r="AO10" s="166"/>
      <c r="AP10" s="166"/>
      <c r="AQ10" s="166"/>
      <c r="AR10" s="166"/>
      <c r="AS10" s="166"/>
      <c r="AT10" s="166"/>
      <c r="AU10" s="166"/>
      <c r="AV10" s="166"/>
      <c r="AW10" s="166"/>
      <c r="AX10" s="166"/>
      <c r="AY10" s="166"/>
      <c r="AZ10" s="166"/>
      <c r="BA10" s="166"/>
      <c r="BB10" s="166"/>
      <c r="BC10" s="166"/>
      <c r="BD10" s="166"/>
      <c r="BE10" s="166"/>
      <c r="BF10" s="166"/>
      <c r="BG10" s="166"/>
      <c r="BH10" s="166"/>
      <c r="BI10" s="166"/>
      <c r="BJ10" s="166"/>
      <c r="BK10" s="166"/>
      <c r="BL10" s="166"/>
    </row>
    <row r="11" spans="1:77" ht="15.75" customHeight="1" x14ac:dyDescent="0.2">
      <c r="A11" s="166" t="s">
        <v>296</v>
      </c>
      <c r="B11" s="166"/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6"/>
      <c r="X11" s="166"/>
      <c r="Y11" s="166"/>
      <c r="Z11" s="166"/>
      <c r="AA11" s="166"/>
      <c r="AB11" s="166"/>
      <c r="AC11" s="166"/>
      <c r="AD11" s="166"/>
      <c r="AE11" s="166"/>
      <c r="AF11" s="166"/>
      <c r="AG11" s="166"/>
      <c r="AH11" s="166"/>
      <c r="AI11" s="166"/>
      <c r="AJ11" s="166"/>
      <c r="AK11" s="166"/>
      <c r="AL11" s="166"/>
      <c r="AM11" s="166"/>
      <c r="AN11" s="166"/>
      <c r="AO11" s="166"/>
      <c r="AP11" s="166"/>
      <c r="AQ11" s="166"/>
      <c r="AR11" s="166"/>
      <c r="AS11" s="166"/>
      <c r="AT11" s="166"/>
      <c r="AU11" s="166"/>
      <c r="AV11" s="166"/>
      <c r="AW11" s="166"/>
      <c r="AX11" s="166"/>
      <c r="AY11" s="166"/>
      <c r="AZ11" s="166"/>
      <c r="BA11" s="166"/>
      <c r="BB11" s="166"/>
      <c r="BC11" s="166"/>
      <c r="BD11" s="166"/>
      <c r="BE11" s="166"/>
      <c r="BF11" s="166"/>
      <c r="BG11" s="166"/>
      <c r="BH11" s="166"/>
      <c r="BI11" s="166"/>
      <c r="BJ11" s="166"/>
      <c r="BK11" s="166"/>
      <c r="BL11" s="166"/>
    </row>
    <row r="12" spans="1:77" ht="15.75" x14ac:dyDescent="0.2">
      <c r="A12" s="87"/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</row>
    <row r="13" spans="1:77" s="42" customFormat="1" ht="14.25" customHeight="1" x14ac:dyDescent="0.2">
      <c r="A13" s="39" t="s">
        <v>47</v>
      </c>
      <c r="B13" s="167" t="s">
        <v>83</v>
      </c>
      <c r="C13" s="168"/>
      <c r="D13" s="168"/>
      <c r="E13" s="168"/>
      <c r="F13" s="168"/>
      <c r="G13" s="168"/>
      <c r="H13" s="168"/>
      <c r="I13" s="168"/>
      <c r="J13" s="168"/>
      <c r="K13" s="168"/>
      <c r="L13" s="168"/>
      <c r="M13" s="40"/>
      <c r="N13" s="169" t="s">
        <v>84</v>
      </c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E13" s="165"/>
      <c r="AF13" s="165"/>
      <c r="AG13" s="165"/>
      <c r="AH13" s="165"/>
      <c r="AI13" s="165"/>
      <c r="AJ13" s="165"/>
      <c r="AK13" s="165"/>
      <c r="AL13" s="165"/>
      <c r="AM13" s="165"/>
      <c r="AN13" s="165"/>
      <c r="AO13" s="165"/>
      <c r="AP13" s="165"/>
      <c r="AQ13" s="165"/>
      <c r="AR13" s="165"/>
      <c r="AS13" s="165"/>
      <c r="AT13" s="41"/>
      <c r="AU13" s="167" t="s">
        <v>88</v>
      </c>
      <c r="AV13" s="168"/>
      <c r="AW13" s="168"/>
      <c r="AX13" s="168"/>
      <c r="AY13" s="168"/>
      <c r="AZ13" s="168"/>
      <c r="BA13" s="168"/>
      <c r="BB13" s="168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</row>
    <row r="14" spans="1:77" s="42" customFormat="1" ht="24" customHeight="1" x14ac:dyDescent="0.2">
      <c r="A14" s="43"/>
      <c r="B14" s="177" t="s">
        <v>50</v>
      </c>
      <c r="C14" s="177"/>
      <c r="D14" s="177"/>
      <c r="E14" s="177"/>
      <c r="F14" s="177"/>
      <c r="G14" s="177"/>
      <c r="H14" s="177"/>
      <c r="I14" s="177"/>
      <c r="J14" s="177"/>
      <c r="K14" s="177"/>
      <c r="L14" s="177"/>
      <c r="M14" s="43"/>
      <c r="N14" s="178" t="s">
        <v>56</v>
      </c>
      <c r="O14" s="178"/>
      <c r="P14" s="178"/>
      <c r="Q14" s="178"/>
      <c r="R14" s="178"/>
      <c r="S14" s="178"/>
      <c r="T14" s="178"/>
      <c r="U14" s="178"/>
      <c r="V14" s="178"/>
      <c r="W14" s="178"/>
      <c r="X14" s="178"/>
      <c r="Y14" s="178"/>
      <c r="Z14" s="178"/>
      <c r="AA14" s="178"/>
      <c r="AB14" s="178"/>
      <c r="AC14" s="178"/>
      <c r="AD14" s="178"/>
      <c r="AE14" s="178"/>
      <c r="AF14" s="178"/>
      <c r="AG14" s="178"/>
      <c r="AH14" s="178"/>
      <c r="AI14" s="178"/>
      <c r="AJ14" s="178"/>
      <c r="AK14" s="178"/>
      <c r="AL14" s="178"/>
      <c r="AM14" s="178"/>
      <c r="AN14" s="178"/>
      <c r="AO14" s="178"/>
      <c r="AP14" s="178"/>
      <c r="AQ14" s="178"/>
      <c r="AR14" s="178"/>
      <c r="AS14" s="178"/>
      <c r="AT14" s="43"/>
      <c r="AU14" s="177" t="s">
        <v>49</v>
      </c>
      <c r="AV14" s="177"/>
      <c r="AW14" s="177"/>
      <c r="AX14" s="177"/>
      <c r="AY14" s="177"/>
      <c r="AZ14" s="177"/>
      <c r="BA14" s="177"/>
      <c r="BB14" s="177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</row>
    <row r="15" spans="1:77" s="42" customFormat="1" x14ac:dyDescent="0.2">
      <c r="BE15" s="44"/>
      <c r="BF15" s="44"/>
      <c r="BG15" s="44"/>
      <c r="BH15" s="44"/>
      <c r="BI15" s="44"/>
      <c r="BJ15" s="44"/>
      <c r="BK15" s="44"/>
      <c r="BL15" s="44"/>
    </row>
    <row r="16" spans="1:77" s="42" customFormat="1" ht="15" customHeight="1" x14ac:dyDescent="0.2">
      <c r="A16" s="45" t="s">
        <v>4</v>
      </c>
      <c r="B16" s="167" t="s">
        <v>92</v>
      </c>
      <c r="C16" s="168"/>
      <c r="D16" s="168"/>
      <c r="E16" s="168"/>
      <c r="F16" s="168"/>
      <c r="G16" s="168"/>
      <c r="H16" s="168"/>
      <c r="I16" s="168"/>
      <c r="J16" s="168"/>
      <c r="K16" s="168"/>
      <c r="L16" s="168"/>
      <c r="M16" s="40"/>
      <c r="N16" s="169" t="s">
        <v>84</v>
      </c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/>
      <c r="AL16" s="165"/>
      <c r="AM16" s="165"/>
      <c r="AN16" s="165"/>
      <c r="AO16" s="165"/>
      <c r="AP16" s="165"/>
      <c r="AQ16" s="165"/>
      <c r="AR16" s="165"/>
      <c r="AS16" s="165"/>
      <c r="AT16" s="41"/>
      <c r="AU16" s="167" t="s">
        <v>88</v>
      </c>
      <c r="AV16" s="168"/>
      <c r="AW16" s="168"/>
      <c r="AX16" s="168"/>
      <c r="AY16" s="168"/>
      <c r="AZ16" s="168"/>
      <c r="BA16" s="168"/>
      <c r="BB16" s="168"/>
      <c r="BC16" s="46"/>
      <c r="BD16" s="46"/>
      <c r="BE16" s="46"/>
      <c r="BF16" s="46"/>
      <c r="BG16" s="46"/>
      <c r="BH16" s="46"/>
      <c r="BI16" s="46"/>
      <c r="BJ16" s="46"/>
      <c r="BK16" s="46"/>
      <c r="BL16" s="47"/>
      <c r="BM16" s="48"/>
      <c r="BN16" s="48"/>
      <c r="BO16" s="48"/>
      <c r="BP16" s="46"/>
      <c r="BQ16" s="46"/>
      <c r="BR16" s="46"/>
      <c r="BS16" s="46"/>
      <c r="BT16" s="46"/>
      <c r="BU16" s="46"/>
      <c r="BV16" s="46"/>
      <c r="BW16" s="46"/>
    </row>
    <row r="17" spans="1:79" s="42" customFormat="1" ht="24" customHeight="1" x14ac:dyDescent="0.2">
      <c r="A17" s="49"/>
      <c r="B17" s="177" t="s">
        <v>50</v>
      </c>
      <c r="C17" s="177"/>
      <c r="D17" s="177"/>
      <c r="E17" s="177"/>
      <c r="F17" s="177"/>
      <c r="G17" s="177"/>
      <c r="H17" s="177"/>
      <c r="I17" s="177"/>
      <c r="J17" s="177"/>
      <c r="K17" s="177"/>
      <c r="L17" s="177"/>
      <c r="M17" s="43"/>
      <c r="N17" s="178" t="s">
        <v>55</v>
      </c>
      <c r="O17" s="178"/>
      <c r="P17" s="178"/>
      <c r="Q17" s="178"/>
      <c r="R17" s="178"/>
      <c r="S17" s="178"/>
      <c r="T17" s="178"/>
      <c r="U17" s="178"/>
      <c r="V17" s="178"/>
      <c r="W17" s="178"/>
      <c r="X17" s="178"/>
      <c r="Y17" s="178"/>
      <c r="Z17" s="178"/>
      <c r="AA17" s="178"/>
      <c r="AB17" s="178"/>
      <c r="AC17" s="178"/>
      <c r="AD17" s="178"/>
      <c r="AE17" s="178"/>
      <c r="AF17" s="178"/>
      <c r="AG17" s="178"/>
      <c r="AH17" s="178"/>
      <c r="AI17" s="178"/>
      <c r="AJ17" s="178"/>
      <c r="AK17" s="178"/>
      <c r="AL17" s="178"/>
      <c r="AM17" s="178"/>
      <c r="AN17" s="178"/>
      <c r="AO17" s="178"/>
      <c r="AP17" s="178"/>
      <c r="AQ17" s="178"/>
      <c r="AR17" s="178"/>
      <c r="AS17" s="178"/>
      <c r="AT17" s="43"/>
      <c r="AU17" s="177" t="s">
        <v>49</v>
      </c>
      <c r="AV17" s="177"/>
      <c r="AW17" s="177"/>
      <c r="AX17" s="177"/>
      <c r="AY17" s="177"/>
      <c r="AZ17" s="177"/>
      <c r="BA17" s="177"/>
      <c r="BB17" s="177"/>
      <c r="BC17" s="50"/>
      <c r="BD17" s="50"/>
      <c r="BE17" s="50"/>
      <c r="BF17" s="50"/>
      <c r="BG17" s="50"/>
      <c r="BH17" s="50"/>
      <c r="BI17" s="50"/>
      <c r="BJ17" s="50"/>
      <c r="BK17" s="51"/>
      <c r="BL17" s="50"/>
      <c r="BM17" s="48"/>
      <c r="BN17" s="48"/>
      <c r="BO17" s="48"/>
      <c r="BP17" s="50"/>
      <c r="BQ17" s="50"/>
      <c r="BR17" s="50"/>
      <c r="BS17" s="50"/>
      <c r="BT17" s="50"/>
      <c r="BU17" s="50"/>
      <c r="BV17" s="50"/>
      <c r="BW17" s="50"/>
    </row>
    <row r="18" spans="1:79" s="42" customFormat="1" x14ac:dyDescent="0.2"/>
    <row r="19" spans="1:79" s="42" customFormat="1" ht="57" customHeight="1" x14ac:dyDescent="0.2">
      <c r="A19" s="39" t="s">
        <v>48</v>
      </c>
      <c r="B19" s="167" t="s">
        <v>287</v>
      </c>
      <c r="C19" s="168"/>
      <c r="D19" s="168"/>
      <c r="E19" s="168"/>
      <c r="F19" s="168"/>
      <c r="G19" s="168"/>
      <c r="H19" s="168"/>
      <c r="I19" s="168"/>
      <c r="J19" s="168"/>
      <c r="K19" s="168"/>
      <c r="L19" s="168"/>
      <c r="N19" s="167" t="s">
        <v>289</v>
      </c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46"/>
      <c r="AA19" s="167" t="s">
        <v>255</v>
      </c>
      <c r="AB19" s="168"/>
      <c r="AC19" s="168"/>
      <c r="AD19" s="168"/>
      <c r="AE19" s="168"/>
      <c r="AF19" s="168"/>
      <c r="AG19" s="168"/>
      <c r="AH19" s="168"/>
      <c r="AI19" s="168"/>
      <c r="AJ19" s="46"/>
      <c r="AK19" s="179" t="s">
        <v>288</v>
      </c>
      <c r="AL19" s="165"/>
      <c r="AM19" s="165"/>
      <c r="AN19" s="165"/>
      <c r="AO19" s="165"/>
      <c r="AP19" s="165"/>
      <c r="AQ19" s="165"/>
      <c r="AR19" s="165"/>
      <c r="AS19" s="165"/>
      <c r="AT19" s="165"/>
      <c r="AU19" s="165"/>
      <c r="AV19" s="165"/>
      <c r="AW19" s="165"/>
      <c r="AX19" s="165"/>
      <c r="AY19" s="165"/>
      <c r="AZ19" s="165"/>
      <c r="BA19" s="165"/>
      <c r="BB19" s="165"/>
      <c r="BC19" s="165"/>
      <c r="BD19" s="46"/>
      <c r="BE19" s="167" t="s">
        <v>89</v>
      </c>
      <c r="BF19" s="168"/>
      <c r="BG19" s="168"/>
      <c r="BH19" s="168"/>
      <c r="BI19" s="168"/>
      <c r="BJ19" s="168"/>
      <c r="BK19" s="168"/>
      <c r="BL19" s="168"/>
      <c r="BM19" s="46"/>
      <c r="BN19" s="46"/>
      <c r="BO19" s="46"/>
      <c r="BP19" s="46"/>
      <c r="BQ19" s="46"/>
      <c r="BR19" s="46"/>
      <c r="BS19" s="46"/>
      <c r="BT19" s="46"/>
      <c r="BU19" s="46"/>
      <c r="BV19" s="46"/>
      <c r="BW19" s="46"/>
      <c r="BX19" s="46"/>
      <c r="BY19" s="46"/>
      <c r="BZ19" s="46"/>
      <c r="CA19" s="46"/>
    </row>
    <row r="20" spans="1:79" s="42" customFormat="1" ht="25.5" customHeight="1" x14ac:dyDescent="0.2">
      <c r="B20" s="177" t="s">
        <v>50</v>
      </c>
      <c r="C20" s="177"/>
      <c r="D20" s="177"/>
      <c r="E20" s="177"/>
      <c r="F20" s="177"/>
      <c r="G20" s="177"/>
      <c r="H20" s="177"/>
      <c r="I20" s="177"/>
      <c r="J20" s="177"/>
      <c r="K20" s="177"/>
      <c r="L20" s="177"/>
      <c r="N20" s="177" t="s">
        <v>51</v>
      </c>
      <c r="O20" s="177"/>
      <c r="P20" s="177"/>
      <c r="Q20" s="177"/>
      <c r="R20" s="177"/>
      <c r="S20" s="177"/>
      <c r="T20" s="177"/>
      <c r="U20" s="177"/>
      <c r="V20" s="177"/>
      <c r="W20" s="177"/>
      <c r="X20" s="177"/>
      <c r="Y20" s="177"/>
      <c r="Z20" s="50"/>
      <c r="AA20" s="184" t="s">
        <v>52</v>
      </c>
      <c r="AB20" s="184"/>
      <c r="AC20" s="184"/>
      <c r="AD20" s="184"/>
      <c r="AE20" s="184"/>
      <c r="AF20" s="184"/>
      <c r="AG20" s="184"/>
      <c r="AH20" s="184"/>
      <c r="AI20" s="184"/>
      <c r="AJ20" s="50"/>
      <c r="AK20" s="105" t="s">
        <v>53</v>
      </c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5"/>
      <c r="BB20" s="105"/>
      <c r="BC20" s="105"/>
      <c r="BD20" s="50"/>
      <c r="BE20" s="177" t="s">
        <v>54</v>
      </c>
      <c r="BF20" s="177"/>
      <c r="BG20" s="177"/>
      <c r="BH20" s="177"/>
      <c r="BI20" s="177"/>
      <c r="BJ20" s="177"/>
      <c r="BK20" s="177"/>
      <c r="BL20" s="177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0"/>
      <c r="CA20" s="50"/>
    </row>
    <row r="21" spans="1:79" ht="6.75" customHeight="1" x14ac:dyDescent="0.2">
      <c r="A21" s="52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2"/>
      <c r="BD21" s="52"/>
      <c r="BE21" s="52"/>
      <c r="BF21" s="52"/>
      <c r="BG21" s="52"/>
      <c r="BH21" s="52"/>
      <c r="BI21" s="52"/>
      <c r="BJ21" s="52"/>
      <c r="BK21" s="52"/>
      <c r="BL21" s="52"/>
    </row>
    <row r="22" spans="1:79" ht="24.95" customHeight="1" x14ac:dyDescent="0.2">
      <c r="A22" s="180" t="s">
        <v>44</v>
      </c>
      <c r="B22" s="180"/>
      <c r="C22" s="180"/>
      <c r="D22" s="180"/>
      <c r="E22" s="180"/>
      <c r="F22" s="180"/>
      <c r="G22" s="180"/>
      <c r="H22" s="180"/>
      <c r="I22" s="180"/>
      <c r="J22" s="180"/>
      <c r="K22" s="180"/>
      <c r="L22" s="180"/>
      <c r="M22" s="180"/>
      <c r="N22" s="180"/>
      <c r="O22" s="180"/>
      <c r="P22" s="180"/>
      <c r="Q22" s="180"/>
      <c r="R22" s="180"/>
      <c r="S22" s="180"/>
      <c r="T22" s="180"/>
      <c r="U22" s="181">
        <v>460469</v>
      </c>
      <c r="V22" s="181"/>
      <c r="W22" s="181"/>
      <c r="X22" s="181"/>
      <c r="Y22" s="181"/>
      <c r="Z22" s="181"/>
      <c r="AA22" s="181"/>
      <c r="AB22" s="181"/>
      <c r="AC22" s="181"/>
      <c r="AD22" s="181"/>
      <c r="AE22" s="182" t="s">
        <v>45</v>
      </c>
      <c r="AF22" s="182"/>
      <c r="AG22" s="182"/>
      <c r="AH22" s="182"/>
      <c r="AI22" s="182"/>
      <c r="AJ22" s="182"/>
      <c r="AK22" s="182"/>
      <c r="AL22" s="182"/>
      <c r="AM22" s="182"/>
      <c r="AN22" s="182"/>
      <c r="AO22" s="182"/>
      <c r="AP22" s="182"/>
      <c r="AQ22" s="182"/>
      <c r="AR22" s="182"/>
      <c r="AS22" s="181">
        <f>456393+4076</f>
        <v>460469</v>
      </c>
      <c r="AT22" s="181"/>
      <c r="AU22" s="181"/>
      <c r="AV22" s="181"/>
      <c r="AW22" s="181"/>
      <c r="AX22" s="181"/>
      <c r="AY22" s="181"/>
      <c r="AZ22" s="181"/>
      <c r="BA22" s="181"/>
      <c r="BB22" s="181"/>
      <c r="BC22" s="181"/>
      <c r="BD22" s="183" t="s">
        <v>20</v>
      </c>
      <c r="BE22" s="183"/>
      <c r="BF22" s="183"/>
      <c r="BG22" s="183"/>
      <c r="BH22" s="183"/>
      <c r="BI22" s="183"/>
      <c r="BJ22" s="183"/>
      <c r="BK22" s="183"/>
      <c r="BL22" s="183"/>
    </row>
    <row r="23" spans="1:79" ht="24.95" customHeight="1" x14ac:dyDescent="0.2">
      <c r="A23" s="183" t="s">
        <v>19</v>
      </c>
      <c r="B23" s="183"/>
      <c r="C23" s="183"/>
      <c r="D23" s="183"/>
      <c r="E23" s="183"/>
      <c r="F23" s="183"/>
      <c r="G23" s="183"/>
      <c r="H23" s="183"/>
      <c r="I23" s="181">
        <v>0</v>
      </c>
      <c r="J23" s="181"/>
      <c r="K23" s="181"/>
      <c r="L23" s="181"/>
      <c r="M23" s="181"/>
      <c r="N23" s="181"/>
      <c r="O23" s="181"/>
      <c r="P23" s="181"/>
      <c r="Q23" s="181"/>
      <c r="R23" s="181"/>
      <c r="S23" s="181"/>
      <c r="T23" s="183" t="s">
        <v>21</v>
      </c>
      <c r="U23" s="183"/>
      <c r="V23" s="183"/>
      <c r="W23" s="183"/>
      <c r="X23" s="53"/>
      <c r="Y23" s="53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5"/>
      <c r="AO23" s="55"/>
      <c r="AP23" s="55"/>
      <c r="AQ23" s="55"/>
      <c r="AR23" s="55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5"/>
      <c r="BE23" s="55"/>
      <c r="BF23" s="55"/>
      <c r="BG23" s="55"/>
      <c r="BH23" s="55"/>
      <c r="BI23" s="55"/>
      <c r="BJ23" s="52"/>
      <c r="BK23" s="52"/>
      <c r="BL23" s="52"/>
    </row>
    <row r="24" spans="1:79" ht="12.75" customHeight="1" x14ac:dyDescent="0.2">
      <c r="A24" s="85"/>
      <c r="B24" s="85"/>
      <c r="C24" s="85"/>
      <c r="D24" s="85"/>
      <c r="E24" s="85"/>
      <c r="F24" s="85"/>
      <c r="G24" s="85"/>
      <c r="H24" s="85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85"/>
      <c r="U24" s="85"/>
      <c r="V24" s="85"/>
      <c r="W24" s="85"/>
      <c r="X24" s="53"/>
      <c r="Y24" s="53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5"/>
      <c r="AO24" s="55"/>
      <c r="AP24" s="55"/>
      <c r="AQ24" s="55"/>
      <c r="AR24" s="55"/>
      <c r="AS24" s="52"/>
      <c r="AT24" s="52"/>
      <c r="AU24" s="52"/>
      <c r="AV24" s="52"/>
      <c r="AW24" s="52"/>
      <c r="AX24" s="52"/>
      <c r="AY24" s="52"/>
      <c r="AZ24" s="52"/>
      <c r="BA24" s="52"/>
      <c r="BB24" s="52"/>
      <c r="BC24" s="52"/>
      <c r="BD24" s="55"/>
      <c r="BE24" s="55"/>
      <c r="BF24" s="55"/>
      <c r="BG24" s="55"/>
      <c r="BH24" s="55"/>
      <c r="BI24" s="55"/>
      <c r="BJ24" s="52"/>
      <c r="BK24" s="52"/>
      <c r="BL24" s="52"/>
    </row>
    <row r="25" spans="1:79" ht="15.75" customHeight="1" x14ac:dyDescent="0.2">
      <c r="A25" s="171" t="s">
        <v>32</v>
      </c>
      <c r="B25" s="171"/>
      <c r="C25" s="171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1"/>
      <c r="AB25" s="171"/>
      <c r="AC25" s="171"/>
      <c r="AD25" s="171"/>
      <c r="AE25" s="171"/>
      <c r="AF25" s="171"/>
      <c r="AG25" s="171"/>
      <c r="AH25" s="171"/>
      <c r="AI25" s="171"/>
      <c r="AJ25" s="171"/>
      <c r="AK25" s="171"/>
      <c r="AL25" s="171"/>
      <c r="AM25" s="171"/>
      <c r="AN25" s="171"/>
      <c r="AO25" s="171"/>
      <c r="AP25" s="171"/>
      <c r="AQ25" s="171"/>
      <c r="AR25" s="171"/>
      <c r="AS25" s="171"/>
      <c r="AT25" s="171"/>
      <c r="AU25" s="171"/>
      <c r="AV25" s="171"/>
      <c r="AW25" s="171"/>
      <c r="AX25" s="171"/>
      <c r="AY25" s="171"/>
      <c r="AZ25" s="171"/>
      <c r="BA25" s="171"/>
      <c r="BB25" s="171"/>
      <c r="BC25" s="171"/>
      <c r="BD25" s="171"/>
      <c r="BE25" s="171"/>
      <c r="BF25" s="171"/>
      <c r="BG25" s="171"/>
      <c r="BH25" s="171"/>
      <c r="BI25" s="171"/>
      <c r="BJ25" s="171"/>
      <c r="BK25" s="171"/>
      <c r="BL25" s="171"/>
    </row>
    <row r="26" spans="1:79" ht="137.25" customHeight="1" x14ac:dyDescent="0.2">
      <c r="A26" s="188" t="s">
        <v>478</v>
      </c>
      <c r="B26" s="165"/>
      <c r="C26" s="165"/>
      <c r="D26" s="165"/>
      <c r="E26" s="165"/>
      <c r="F26" s="165"/>
      <c r="G26" s="165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5"/>
      <c r="AK26" s="165"/>
      <c r="AL26" s="165"/>
      <c r="AM26" s="165"/>
      <c r="AN26" s="165"/>
      <c r="AO26" s="165"/>
      <c r="AP26" s="165"/>
      <c r="AQ26" s="165"/>
      <c r="AR26" s="165"/>
      <c r="AS26" s="165"/>
      <c r="AT26" s="165"/>
      <c r="AU26" s="165"/>
      <c r="AV26" s="165"/>
      <c r="AW26" s="165"/>
      <c r="AX26" s="165"/>
      <c r="AY26" s="165"/>
      <c r="AZ26" s="165"/>
      <c r="BA26" s="165"/>
      <c r="BB26" s="165"/>
      <c r="BC26" s="165"/>
      <c r="BD26" s="165"/>
      <c r="BE26" s="165"/>
      <c r="BF26" s="165"/>
      <c r="BG26" s="165"/>
      <c r="BH26" s="165"/>
      <c r="BI26" s="165"/>
      <c r="BJ26" s="165"/>
      <c r="BK26" s="165"/>
      <c r="BL26" s="165"/>
    </row>
    <row r="27" spans="1:79" ht="12.75" customHeight="1" x14ac:dyDescent="0.2">
      <c r="A27" s="56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56"/>
      <c r="BJ27" s="56"/>
      <c r="BK27" s="56"/>
      <c r="BL27" s="56"/>
    </row>
    <row r="28" spans="1:79" ht="15.75" customHeight="1" x14ac:dyDescent="0.2">
      <c r="A28" s="183" t="s">
        <v>31</v>
      </c>
      <c r="B28" s="183"/>
      <c r="C28" s="183"/>
      <c r="D28" s="183"/>
      <c r="E28" s="183"/>
      <c r="F28" s="183"/>
      <c r="G28" s="183"/>
      <c r="H28" s="183"/>
      <c r="I28" s="183"/>
      <c r="J28" s="183"/>
      <c r="K28" s="183"/>
      <c r="L28" s="183"/>
      <c r="M28" s="183"/>
      <c r="N28" s="183"/>
      <c r="O28" s="183"/>
      <c r="P28" s="183"/>
      <c r="Q28" s="183"/>
      <c r="R28" s="183"/>
      <c r="S28" s="183"/>
      <c r="T28" s="183"/>
      <c r="U28" s="183"/>
      <c r="V28" s="183"/>
      <c r="W28" s="183"/>
      <c r="X28" s="183"/>
      <c r="Y28" s="183"/>
      <c r="Z28" s="183"/>
      <c r="AA28" s="183"/>
      <c r="AB28" s="183"/>
      <c r="AC28" s="183"/>
      <c r="AD28" s="183"/>
      <c r="AE28" s="183"/>
      <c r="AF28" s="183"/>
      <c r="AG28" s="183"/>
      <c r="AH28" s="183"/>
      <c r="AI28" s="183"/>
      <c r="AJ28" s="183"/>
      <c r="AK28" s="183"/>
      <c r="AL28" s="183"/>
      <c r="AM28" s="183"/>
      <c r="AN28" s="183"/>
      <c r="AO28" s="183"/>
      <c r="AP28" s="183"/>
      <c r="AQ28" s="183"/>
      <c r="AR28" s="183"/>
      <c r="AS28" s="183"/>
      <c r="AT28" s="183"/>
      <c r="AU28" s="183"/>
      <c r="AV28" s="183"/>
      <c r="AW28" s="183"/>
      <c r="AX28" s="183"/>
      <c r="AY28" s="183"/>
      <c r="AZ28" s="183"/>
      <c r="BA28" s="183"/>
      <c r="BB28" s="183"/>
      <c r="BC28" s="183"/>
      <c r="BD28" s="183"/>
      <c r="BE28" s="183"/>
      <c r="BF28" s="183"/>
      <c r="BG28" s="183"/>
      <c r="BH28" s="183"/>
      <c r="BI28" s="183"/>
      <c r="BJ28" s="183"/>
      <c r="BK28" s="183"/>
      <c r="BL28" s="183"/>
    </row>
    <row r="29" spans="1:79" ht="16.5" customHeight="1" x14ac:dyDescent="0.2">
      <c r="A29" s="189" t="s">
        <v>25</v>
      </c>
      <c r="B29" s="189"/>
      <c r="C29" s="189"/>
      <c r="D29" s="189"/>
      <c r="E29" s="189"/>
      <c r="F29" s="189"/>
      <c r="G29" s="190" t="s">
        <v>35</v>
      </c>
      <c r="H29" s="191"/>
      <c r="I29" s="191"/>
      <c r="J29" s="191"/>
      <c r="K29" s="191"/>
      <c r="L29" s="191"/>
      <c r="M29" s="191"/>
      <c r="N29" s="191"/>
      <c r="O29" s="191"/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191"/>
      <c r="AK29" s="191"/>
      <c r="AL29" s="191"/>
      <c r="AM29" s="191"/>
      <c r="AN29" s="191"/>
      <c r="AO29" s="191"/>
      <c r="AP29" s="191"/>
      <c r="AQ29" s="191"/>
      <c r="AR29" s="191"/>
      <c r="AS29" s="191"/>
      <c r="AT29" s="191"/>
      <c r="AU29" s="191"/>
      <c r="AV29" s="191"/>
      <c r="AW29" s="191"/>
      <c r="AX29" s="191"/>
      <c r="AY29" s="191"/>
      <c r="AZ29" s="191"/>
      <c r="BA29" s="191"/>
      <c r="BB29" s="191"/>
      <c r="BC29" s="191"/>
      <c r="BD29" s="191"/>
      <c r="BE29" s="191"/>
      <c r="BF29" s="191"/>
      <c r="BG29" s="191"/>
      <c r="BH29" s="191"/>
      <c r="BI29" s="191"/>
      <c r="BJ29" s="191"/>
      <c r="BK29" s="191"/>
      <c r="BL29" s="192"/>
    </row>
    <row r="30" spans="1:79" ht="15.75" x14ac:dyDescent="0.2">
      <c r="A30" s="193">
        <v>1</v>
      </c>
      <c r="B30" s="193"/>
      <c r="C30" s="193"/>
      <c r="D30" s="193"/>
      <c r="E30" s="193"/>
      <c r="F30" s="193"/>
      <c r="G30" s="190">
        <v>2</v>
      </c>
      <c r="H30" s="191"/>
      <c r="I30" s="191"/>
      <c r="J30" s="191"/>
      <c r="K30" s="191"/>
      <c r="L30" s="191"/>
      <c r="M30" s="191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  <c r="AH30" s="191"/>
      <c r="AI30" s="191"/>
      <c r="AJ30" s="191"/>
      <c r="AK30" s="191"/>
      <c r="AL30" s="191"/>
      <c r="AM30" s="191"/>
      <c r="AN30" s="191"/>
      <c r="AO30" s="191"/>
      <c r="AP30" s="191"/>
      <c r="AQ30" s="191"/>
      <c r="AR30" s="191"/>
      <c r="AS30" s="191"/>
      <c r="AT30" s="191"/>
      <c r="AU30" s="191"/>
      <c r="AV30" s="191"/>
      <c r="AW30" s="191"/>
      <c r="AX30" s="191"/>
      <c r="AY30" s="191"/>
      <c r="AZ30" s="191"/>
      <c r="BA30" s="191"/>
      <c r="BB30" s="191"/>
      <c r="BC30" s="191"/>
      <c r="BD30" s="191"/>
      <c r="BE30" s="191"/>
      <c r="BF30" s="191"/>
      <c r="BG30" s="191"/>
      <c r="BH30" s="191"/>
      <c r="BI30" s="191"/>
      <c r="BJ30" s="191"/>
      <c r="BK30" s="191"/>
      <c r="BL30" s="192"/>
    </row>
    <row r="31" spans="1:79" ht="12.75" customHeight="1" x14ac:dyDescent="0.2">
      <c r="A31" s="141">
        <v>1</v>
      </c>
      <c r="B31" s="141"/>
      <c r="C31" s="141"/>
      <c r="D31" s="141"/>
      <c r="E31" s="141"/>
      <c r="F31" s="141"/>
      <c r="G31" s="185" t="s">
        <v>311</v>
      </c>
      <c r="H31" s="186"/>
      <c r="I31" s="186"/>
      <c r="J31" s="186"/>
      <c r="K31" s="186"/>
      <c r="L31" s="186"/>
      <c r="M31" s="186"/>
      <c r="N31" s="186"/>
      <c r="O31" s="186"/>
      <c r="P31" s="186"/>
      <c r="Q31" s="186"/>
      <c r="R31" s="186"/>
      <c r="S31" s="186"/>
      <c r="T31" s="186"/>
      <c r="U31" s="186"/>
      <c r="V31" s="186"/>
      <c r="W31" s="186"/>
      <c r="X31" s="186"/>
      <c r="Y31" s="186"/>
      <c r="Z31" s="186"/>
      <c r="AA31" s="186"/>
      <c r="AB31" s="186"/>
      <c r="AC31" s="186"/>
      <c r="AD31" s="186"/>
      <c r="AE31" s="186"/>
      <c r="AF31" s="186"/>
      <c r="AG31" s="186"/>
      <c r="AH31" s="186"/>
      <c r="AI31" s="186"/>
      <c r="AJ31" s="186"/>
      <c r="AK31" s="186"/>
      <c r="AL31" s="186"/>
      <c r="AM31" s="186"/>
      <c r="AN31" s="186"/>
      <c r="AO31" s="186"/>
      <c r="AP31" s="186"/>
      <c r="AQ31" s="186"/>
      <c r="AR31" s="186"/>
      <c r="AS31" s="186"/>
      <c r="AT31" s="186"/>
      <c r="AU31" s="186"/>
      <c r="AV31" s="186"/>
      <c r="AW31" s="186"/>
      <c r="AX31" s="186"/>
      <c r="AY31" s="186"/>
      <c r="AZ31" s="186"/>
      <c r="BA31" s="186"/>
      <c r="BB31" s="186"/>
      <c r="BC31" s="186"/>
      <c r="BD31" s="186"/>
      <c r="BE31" s="186"/>
      <c r="BF31" s="186"/>
      <c r="BG31" s="186"/>
      <c r="BH31" s="186"/>
      <c r="BI31" s="186"/>
      <c r="BJ31" s="186"/>
      <c r="BK31" s="186"/>
      <c r="BL31" s="187"/>
      <c r="CA31" s="36" t="s">
        <v>43</v>
      </c>
    </row>
    <row r="32" spans="1:79" ht="12.75" customHeight="1" x14ac:dyDescent="0.2">
      <c r="A32" s="56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6"/>
    </row>
    <row r="33" spans="1:79" ht="15.95" customHeight="1" x14ac:dyDescent="0.2">
      <c r="A33" s="183" t="s">
        <v>33</v>
      </c>
      <c r="B33" s="183"/>
      <c r="C33" s="183"/>
      <c r="D33" s="183"/>
      <c r="E33" s="183"/>
      <c r="F33" s="183"/>
      <c r="G33" s="183"/>
      <c r="H33" s="183"/>
      <c r="I33" s="183"/>
      <c r="J33" s="183"/>
      <c r="K33" s="183"/>
      <c r="L33" s="183"/>
      <c r="M33" s="183"/>
      <c r="N33" s="183"/>
      <c r="O33" s="183"/>
      <c r="P33" s="183"/>
      <c r="Q33" s="183"/>
      <c r="R33" s="183"/>
      <c r="S33" s="183"/>
      <c r="T33" s="183"/>
      <c r="U33" s="183"/>
      <c r="V33" s="183"/>
      <c r="W33" s="183"/>
      <c r="X33" s="183"/>
      <c r="Y33" s="183"/>
      <c r="Z33" s="183"/>
      <c r="AA33" s="183"/>
      <c r="AB33" s="183"/>
      <c r="AC33" s="183"/>
      <c r="AD33" s="183"/>
      <c r="AE33" s="183"/>
      <c r="AF33" s="183"/>
      <c r="AG33" s="183"/>
      <c r="AH33" s="183"/>
      <c r="AI33" s="183"/>
      <c r="AJ33" s="183"/>
      <c r="AK33" s="183"/>
      <c r="AL33" s="183"/>
      <c r="AM33" s="183"/>
      <c r="AN33" s="183"/>
      <c r="AO33" s="183"/>
      <c r="AP33" s="183"/>
      <c r="AQ33" s="183"/>
      <c r="AR33" s="183"/>
      <c r="AS33" s="183"/>
      <c r="AT33" s="183"/>
      <c r="AU33" s="183"/>
      <c r="AV33" s="183"/>
      <c r="AW33" s="183"/>
      <c r="AX33" s="183"/>
      <c r="AY33" s="183"/>
      <c r="AZ33" s="183"/>
      <c r="BA33" s="183"/>
      <c r="BB33" s="183"/>
      <c r="BC33" s="183"/>
      <c r="BD33" s="183"/>
      <c r="BE33" s="183"/>
      <c r="BF33" s="183"/>
      <c r="BG33" s="183"/>
      <c r="BH33" s="183"/>
      <c r="BI33" s="183"/>
      <c r="BJ33" s="183"/>
      <c r="BK33" s="183"/>
      <c r="BL33" s="183"/>
    </row>
    <row r="34" spans="1:79" ht="15.95" customHeight="1" x14ac:dyDescent="0.2">
      <c r="A34" s="188" t="s">
        <v>286</v>
      </c>
      <c r="B34" s="165"/>
      <c r="C34" s="165"/>
      <c r="D34" s="165"/>
      <c r="E34" s="165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5"/>
      <c r="AJ34" s="165"/>
      <c r="AK34" s="165"/>
      <c r="AL34" s="165"/>
      <c r="AM34" s="165"/>
      <c r="AN34" s="165"/>
      <c r="AO34" s="165"/>
      <c r="AP34" s="165"/>
      <c r="AQ34" s="165"/>
      <c r="AR34" s="165"/>
      <c r="AS34" s="165"/>
      <c r="AT34" s="165"/>
      <c r="AU34" s="165"/>
      <c r="AV34" s="165"/>
      <c r="AW34" s="165"/>
      <c r="AX34" s="165"/>
      <c r="AY34" s="165"/>
      <c r="AZ34" s="165"/>
      <c r="BA34" s="165"/>
      <c r="BB34" s="165"/>
      <c r="BC34" s="165"/>
      <c r="BD34" s="165"/>
      <c r="BE34" s="165"/>
      <c r="BF34" s="165"/>
      <c r="BG34" s="165"/>
      <c r="BH34" s="165"/>
      <c r="BI34" s="165"/>
      <c r="BJ34" s="165"/>
      <c r="BK34" s="165"/>
      <c r="BL34" s="165"/>
    </row>
    <row r="35" spans="1:79" ht="12.75" customHeight="1" x14ac:dyDescent="0.2">
      <c r="A35" s="85"/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</row>
    <row r="36" spans="1:79" ht="15.75" customHeight="1" x14ac:dyDescent="0.2">
      <c r="A36" s="183" t="s">
        <v>34</v>
      </c>
      <c r="B36" s="183"/>
      <c r="C36" s="183"/>
      <c r="D36" s="183"/>
      <c r="E36" s="183"/>
      <c r="F36" s="183"/>
      <c r="G36" s="183"/>
      <c r="H36" s="183"/>
      <c r="I36" s="183"/>
      <c r="J36" s="183"/>
      <c r="K36" s="183"/>
      <c r="L36" s="183"/>
      <c r="M36" s="183"/>
      <c r="N36" s="183"/>
      <c r="O36" s="183"/>
      <c r="P36" s="183"/>
      <c r="Q36" s="183"/>
      <c r="R36" s="183"/>
      <c r="S36" s="183"/>
      <c r="T36" s="183"/>
      <c r="U36" s="183"/>
      <c r="V36" s="183"/>
      <c r="W36" s="183"/>
      <c r="X36" s="183"/>
      <c r="Y36" s="183"/>
      <c r="Z36" s="183"/>
      <c r="AA36" s="183"/>
      <c r="AB36" s="183"/>
      <c r="AC36" s="183"/>
      <c r="AD36" s="183"/>
      <c r="AE36" s="183"/>
      <c r="AF36" s="183"/>
      <c r="AG36" s="183"/>
      <c r="AH36" s="183"/>
      <c r="AI36" s="183"/>
      <c r="AJ36" s="183"/>
      <c r="AK36" s="183"/>
      <c r="AL36" s="183"/>
      <c r="AM36" s="183"/>
      <c r="AN36" s="183"/>
      <c r="AO36" s="183"/>
      <c r="AP36" s="183"/>
      <c r="AQ36" s="183"/>
      <c r="AR36" s="183"/>
      <c r="AS36" s="183"/>
      <c r="AT36" s="183"/>
      <c r="AU36" s="183"/>
      <c r="AV36" s="183"/>
      <c r="AW36" s="183"/>
      <c r="AX36" s="183"/>
      <c r="AY36" s="183"/>
      <c r="AZ36" s="183"/>
      <c r="BA36" s="183"/>
      <c r="BB36" s="183"/>
      <c r="BC36" s="183"/>
      <c r="BD36" s="183"/>
      <c r="BE36" s="183"/>
      <c r="BF36" s="183"/>
      <c r="BG36" s="183"/>
      <c r="BH36" s="183"/>
      <c r="BI36" s="183"/>
      <c r="BJ36" s="183"/>
      <c r="BK36" s="183"/>
      <c r="BL36" s="183"/>
    </row>
    <row r="37" spans="1:79" ht="18.75" customHeight="1" x14ac:dyDescent="0.2">
      <c r="A37" s="189" t="s">
        <v>25</v>
      </c>
      <c r="B37" s="189"/>
      <c r="C37" s="189"/>
      <c r="D37" s="189"/>
      <c r="E37" s="189"/>
      <c r="F37" s="189"/>
      <c r="G37" s="190" t="s">
        <v>22</v>
      </c>
      <c r="H37" s="191"/>
      <c r="I37" s="191"/>
      <c r="J37" s="191"/>
      <c r="K37" s="191"/>
      <c r="L37" s="191"/>
      <c r="M37" s="191"/>
      <c r="N37" s="191"/>
      <c r="O37" s="191"/>
      <c r="P37" s="191"/>
      <c r="Q37" s="191"/>
      <c r="R37" s="191"/>
      <c r="S37" s="191"/>
      <c r="T37" s="191"/>
      <c r="U37" s="191"/>
      <c r="V37" s="191"/>
      <c r="W37" s="191"/>
      <c r="X37" s="191"/>
      <c r="Y37" s="191"/>
      <c r="Z37" s="191"/>
      <c r="AA37" s="191"/>
      <c r="AB37" s="191"/>
      <c r="AC37" s="191"/>
      <c r="AD37" s="191"/>
      <c r="AE37" s="191"/>
      <c r="AF37" s="191"/>
      <c r="AG37" s="191"/>
      <c r="AH37" s="191"/>
      <c r="AI37" s="191"/>
      <c r="AJ37" s="191"/>
      <c r="AK37" s="191"/>
      <c r="AL37" s="191"/>
      <c r="AM37" s="191"/>
      <c r="AN37" s="191"/>
      <c r="AO37" s="191"/>
      <c r="AP37" s="191"/>
      <c r="AQ37" s="191"/>
      <c r="AR37" s="191"/>
      <c r="AS37" s="191"/>
      <c r="AT37" s="191"/>
      <c r="AU37" s="191"/>
      <c r="AV37" s="191"/>
      <c r="AW37" s="191"/>
      <c r="AX37" s="191"/>
      <c r="AY37" s="191"/>
      <c r="AZ37" s="191"/>
      <c r="BA37" s="191"/>
      <c r="BB37" s="191"/>
      <c r="BC37" s="191"/>
      <c r="BD37" s="191"/>
      <c r="BE37" s="191"/>
      <c r="BF37" s="191"/>
      <c r="BG37" s="191"/>
      <c r="BH37" s="191"/>
      <c r="BI37" s="191"/>
      <c r="BJ37" s="191"/>
      <c r="BK37" s="191"/>
      <c r="BL37" s="192"/>
    </row>
    <row r="38" spans="1:79" ht="15.75" x14ac:dyDescent="0.2">
      <c r="A38" s="193">
        <v>1</v>
      </c>
      <c r="B38" s="193"/>
      <c r="C38" s="193"/>
      <c r="D38" s="193"/>
      <c r="E38" s="193"/>
      <c r="F38" s="193"/>
      <c r="G38" s="190">
        <v>2</v>
      </c>
      <c r="H38" s="191"/>
      <c r="I38" s="191"/>
      <c r="J38" s="191"/>
      <c r="K38" s="191"/>
      <c r="L38" s="191"/>
      <c r="M38" s="191"/>
      <c r="N38" s="191"/>
      <c r="O38" s="191"/>
      <c r="P38" s="191"/>
      <c r="Q38" s="191"/>
      <c r="R38" s="191"/>
      <c r="S38" s="191"/>
      <c r="T38" s="191"/>
      <c r="U38" s="191"/>
      <c r="V38" s="191"/>
      <c r="W38" s="191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  <c r="AI38" s="191"/>
      <c r="AJ38" s="191"/>
      <c r="AK38" s="191"/>
      <c r="AL38" s="191"/>
      <c r="AM38" s="191"/>
      <c r="AN38" s="191"/>
      <c r="AO38" s="191"/>
      <c r="AP38" s="191"/>
      <c r="AQ38" s="191"/>
      <c r="AR38" s="191"/>
      <c r="AS38" s="191"/>
      <c r="AT38" s="191"/>
      <c r="AU38" s="191"/>
      <c r="AV38" s="191"/>
      <c r="AW38" s="191"/>
      <c r="AX38" s="191"/>
      <c r="AY38" s="191"/>
      <c r="AZ38" s="191"/>
      <c r="BA38" s="191"/>
      <c r="BB38" s="191"/>
      <c r="BC38" s="191"/>
      <c r="BD38" s="191"/>
      <c r="BE38" s="191"/>
      <c r="BF38" s="191"/>
      <c r="BG38" s="191"/>
      <c r="BH38" s="191"/>
      <c r="BI38" s="191"/>
      <c r="BJ38" s="191"/>
      <c r="BK38" s="191"/>
      <c r="BL38" s="192"/>
    </row>
    <row r="39" spans="1:79" ht="12.75" customHeight="1" x14ac:dyDescent="0.2">
      <c r="A39" s="141">
        <v>1</v>
      </c>
      <c r="B39" s="141"/>
      <c r="C39" s="141"/>
      <c r="D39" s="141"/>
      <c r="E39" s="141"/>
      <c r="F39" s="141"/>
      <c r="G39" s="185" t="s">
        <v>283</v>
      </c>
      <c r="H39" s="186"/>
      <c r="I39" s="186"/>
      <c r="J39" s="186"/>
      <c r="K39" s="186"/>
      <c r="L39" s="186"/>
      <c r="M39" s="186"/>
      <c r="N39" s="186"/>
      <c r="O39" s="186"/>
      <c r="P39" s="186"/>
      <c r="Q39" s="186"/>
      <c r="R39" s="186"/>
      <c r="S39" s="186"/>
      <c r="T39" s="186"/>
      <c r="U39" s="186"/>
      <c r="V39" s="186"/>
      <c r="W39" s="186"/>
      <c r="X39" s="186"/>
      <c r="Y39" s="186"/>
      <c r="Z39" s="186"/>
      <c r="AA39" s="186"/>
      <c r="AB39" s="186"/>
      <c r="AC39" s="186"/>
      <c r="AD39" s="186"/>
      <c r="AE39" s="186"/>
      <c r="AF39" s="186"/>
      <c r="AG39" s="186"/>
      <c r="AH39" s="186"/>
      <c r="AI39" s="186"/>
      <c r="AJ39" s="186"/>
      <c r="AK39" s="186"/>
      <c r="AL39" s="186"/>
      <c r="AM39" s="186"/>
      <c r="AN39" s="186"/>
      <c r="AO39" s="186"/>
      <c r="AP39" s="186"/>
      <c r="AQ39" s="186"/>
      <c r="AR39" s="186"/>
      <c r="AS39" s="186"/>
      <c r="AT39" s="186"/>
      <c r="AU39" s="186"/>
      <c r="AV39" s="186"/>
      <c r="AW39" s="186"/>
      <c r="AX39" s="186"/>
      <c r="AY39" s="186"/>
      <c r="AZ39" s="186"/>
      <c r="BA39" s="186"/>
      <c r="BB39" s="186"/>
      <c r="BC39" s="186"/>
      <c r="BD39" s="186"/>
      <c r="BE39" s="186"/>
      <c r="BF39" s="186"/>
      <c r="BG39" s="186"/>
      <c r="BH39" s="186"/>
      <c r="BI39" s="186"/>
      <c r="BJ39" s="186"/>
      <c r="BK39" s="186"/>
      <c r="BL39" s="187"/>
      <c r="CA39" s="36" t="s">
        <v>11</v>
      </c>
    </row>
    <row r="40" spans="1:79" x14ac:dyDescent="0.2">
      <c r="A40" s="69"/>
      <c r="B40" s="69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0"/>
      <c r="BH40" s="70"/>
      <c r="BI40" s="70"/>
      <c r="BJ40" s="70"/>
      <c r="BK40" s="70"/>
      <c r="BL40" s="70"/>
    </row>
    <row r="41" spans="1:79" ht="15.75" customHeight="1" x14ac:dyDescent="0.2">
      <c r="A41" s="183" t="s">
        <v>36</v>
      </c>
      <c r="B41" s="183"/>
      <c r="C41" s="183"/>
      <c r="D41" s="183"/>
      <c r="E41" s="183"/>
      <c r="F41" s="183"/>
      <c r="G41" s="183"/>
      <c r="H41" s="183"/>
      <c r="I41" s="183"/>
      <c r="J41" s="183"/>
      <c r="K41" s="183"/>
      <c r="L41" s="183"/>
      <c r="M41" s="183"/>
      <c r="N41" s="183"/>
      <c r="O41" s="183"/>
      <c r="P41" s="183"/>
      <c r="Q41" s="183"/>
      <c r="R41" s="183"/>
      <c r="S41" s="183"/>
      <c r="T41" s="183"/>
      <c r="U41" s="183"/>
      <c r="V41" s="183"/>
      <c r="W41" s="183"/>
      <c r="X41" s="183"/>
      <c r="Y41" s="183"/>
      <c r="Z41" s="183"/>
      <c r="AA41" s="183"/>
      <c r="AB41" s="183"/>
      <c r="AC41" s="183"/>
      <c r="AD41" s="183"/>
      <c r="AE41" s="183"/>
      <c r="AF41" s="183"/>
      <c r="AG41" s="183"/>
      <c r="AH41" s="183"/>
      <c r="AI41" s="183"/>
      <c r="AJ41" s="183"/>
      <c r="AK41" s="183"/>
      <c r="AL41" s="183"/>
      <c r="AM41" s="183"/>
      <c r="AN41" s="183"/>
      <c r="AO41" s="183"/>
      <c r="AP41" s="183"/>
      <c r="AQ41" s="183"/>
      <c r="AR41" s="183"/>
      <c r="AS41" s="183"/>
      <c r="AT41" s="183"/>
      <c r="AU41" s="183"/>
      <c r="AV41" s="183"/>
      <c r="AW41" s="183"/>
      <c r="AX41" s="183"/>
      <c r="AY41" s="183"/>
      <c r="AZ41" s="183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6"/>
    </row>
    <row r="42" spans="1:79" ht="15" customHeight="1" x14ac:dyDescent="0.2">
      <c r="A42" s="194"/>
      <c r="B42" s="194"/>
      <c r="C42" s="194"/>
      <c r="D42" s="194"/>
      <c r="E42" s="194"/>
      <c r="F42" s="194"/>
      <c r="G42" s="194"/>
      <c r="H42" s="194"/>
      <c r="I42" s="194"/>
      <c r="J42" s="194"/>
      <c r="K42" s="194"/>
      <c r="L42" s="194"/>
      <c r="M42" s="194"/>
      <c r="N42" s="194"/>
      <c r="O42" s="194"/>
      <c r="P42" s="194"/>
      <c r="Q42" s="194"/>
      <c r="R42" s="194"/>
      <c r="S42" s="194"/>
      <c r="T42" s="194"/>
      <c r="U42" s="194"/>
      <c r="V42" s="194"/>
      <c r="W42" s="194"/>
      <c r="X42" s="194"/>
      <c r="Y42" s="194"/>
      <c r="Z42" s="194"/>
      <c r="AA42" s="194"/>
      <c r="AB42" s="194"/>
      <c r="AC42" s="194"/>
      <c r="AD42" s="194"/>
      <c r="AE42" s="194"/>
      <c r="AF42" s="194"/>
      <c r="AG42" s="194"/>
      <c r="AH42" s="194"/>
      <c r="AI42" s="194"/>
      <c r="AJ42" s="194"/>
      <c r="AK42" s="194"/>
      <c r="AL42" s="194"/>
      <c r="AM42" s="194"/>
      <c r="AN42" s="194"/>
      <c r="AO42" s="194"/>
      <c r="AP42" s="194"/>
      <c r="AQ42" s="194"/>
      <c r="AR42" s="194"/>
      <c r="AS42" s="194"/>
      <c r="AT42" s="194"/>
      <c r="AU42" s="194"/>
      <c r="AV42" s="194"/>
      <c r="AW42" s="194"/>
      <c r="AX42" s="194"/>
      <c r="AY42" s="194"/>
      <c r="AZ42" s="194"/>
      <c r="BA42" s="58"/>
      <c r="BB42" s="58"/>
      <c r="BC42" s="58"/>
      <c r="BD42" s="58"/>
      <c r="BE42" s="58"/>
      <c r="BF42" s="58"/>
      <c r="BG42" s="58"/>
      <c r="BH42" s="58"/>
      <c r="BI42" s="59"/>
      <c r="BJ42" s="59"/>
      <c r="BK42" s="59"/>
      <c r="BL42" s="59"/>
    </row>
    <row r="43" spans="1:79" ht="15.95" customHeight="1" x14ac:dyDescent="0.2">
      <c r="A43" s="193" t="s">
        <v>25</v>
      </c>
      <c r="B43" s="193"/>
      <c r="C43" s="193"/>
      <c r="D43" s="195" t="s">
        <v>23</v>
      </c>
      <c r="E43" s="196"/>
      <c r="F43" s="196"/>
      <c r="G43" s="196"/>
      <c r="H43" s="196"/>
      <c r="I43" s="196"/>
      <c r="J43" s="196"/>
      <c r="K43" s="196"/>
      <c r="L43" s="196"/>
      <c r="M43" s="196"/>
      <c r="N43" s="196"/>
      <c r="O43" s="196"/>
      <c r="P43" s="196"/>
      <c r="Q43" s="196"/>
      <c r="R43" s="196"/>
      <c r="S43" s="196"/>
      <c r="T43" s="196"/>
      <c r="U43" s="196"/>
      <c r="V43" s="196"/>
      <c r="W43" s="196"/>
      <c r="X43" s="196"/>
      <c r="Y43" s="196"/>
      <c r="Z43" s="196"/>
      <c r="AA43" s="196"/>
      <c r="AB43" s="197"/>
      <c r="AC43" s="193" t="s">
        <v>26</v>
      </c>
      <c r="AD43" s="193"/>
      <c r="AE43" s="193"/>
      <c r="AF43" s="193"/>
      <c r="AG43" s="193"/>
      <c r="AH43" s="193"/>
      <c r="AI43" s="193"/>
      <c r="AJ43" s="193"/>
      <c r="AK43" s="193" t="s">
        <v>27</v>
      </c>
      <c r="AL43" s="193"/>
      <c r="AM43" s="193"/>
      <c r="AN43" s="193"/>
      <c r="AO43" s="193"/>
      <c r="AP43" s="193"/>
      <c r="AQ43" s="193"/>
      <c r="AR43" s="193"/>
      <c r="AS43" s="193" t="s">
        <v>24</v>
      </c>
      <c r="AT43" s="193"/>
      <c r="AU43" s="193"/>
      <c r="AV43" s="193"/>
      <c r="AW43" s="193"/>
      <c r="AX43" s="193"/>
      <c r="AY43" s="193"/>
      <c r="AZ43" s="193"/>
      <c r="BA43" s="60"/>
      <c r="BB43" s="60"/>
      <c r="BC43" s="60"/>
      <c r="BD43" s="60"/>
      <c r="BE43" s="60"/>
      <c r="BF43" s="60"/>
      <c r="BG43" s="60"/>
      <c r="BH43" s="60"/>
    </row>
    <row r="44" spans="1:79" ht="13.5" customHeight="1" x14ac:dyDescent="0.2">
      <c r="A44" s="193"/>
      <c r="B44" s="193"/>
      <c r="C44" s="193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200"/>
      <c r="AC44" s="193"/>
      <c r="AD44" s="193"/>
      <c r="AE44" s="193"/>
      <c r="AF44" s="193"/>
      <c r="AG44" s="193"/>
      <c r="AH44" s="193"/>
      <c r="AI44" s="193"/>
      <c r="AJ44" s="193"/>
      <c r="AK44" s="193"/>
      <c r="AL44" s="193"/>
      <c r="AM44" s="193"/>
      <c r="AN44" s="193"/>
      <c r="AO44" s="193"/>
      <c r="AP44" s="193"/>
      <c r="AQ44" s="193"/>
      <c r="AR44" s="193"/>
      <c r="AS44" s="193"/>
      <c r="AT44" s="193"/>
      <c r="AU44" s="193"/>
      <c r="AV44" s="193"/>
      <c r="AW44" s="193"/>
      <c r="AX44" s="193"/>
      <c r="AY44" s="193"/>
      <c r="AZ44" s="193"/>
      <c r="BA44" s="60"/>
      <c r="BB44" s="60"/>
      <c r="BC44" s="60"/>
      <c r="BD44" s="60"/>
      <c r="BE44" s="60"/>
      <c r="BF44" s="60"/>
      <c r="BG44" s="60"/>
      <c r="BH44" s="60"/>
    </row>
    <row r="45" spans="1:79" ht="15.75" x14ac:dyDescent="0.2">
      <c r="A45" s="193">
        <v>1</v>
      </c>
      <c r="B45" s="193"/>
      <c r="C45" s="193"/>
      <c r="D45" s="201">
        <v>2</v>
      </c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3"/>
      <c r="AC45" s="193">
        <v>3</v>
      </c>
      <c r="AD45" s="193"/>
      <c r="AE45" s="193"/>
      <c r="AF45" s="193"/>
      <c r="AG45" s="193"/>
      <c r="AH45" s="193"/>
      <c r="AI45" s="193"/>
      <c r="AJ45" s="193"/>
      <c r="AK45" s="193">
        <v>4</v>
      </c>
      <c r="AL45" s="193"/>
      <c r="AM45" s="193"/>
      <c r="AN45" s="193"/>
      <c r="AO45" s="193"/>
      <c r="AP45" s="193"/>
      <c r="AQ45" s="193"/>
      <c r="AR45" s="193"/>
      <c r="AS45" s="193">
        <v>5</v>
      </c>
      <c r="AT45" s="193"/>
      <c r="AU45" s="193"/>
      <c r="AV45" s="193"/>
      <c r="AW45" s="193"/>
      <c r="AX45" s="193"/>
      <c r="AY45" s="193"/>
      <c r="AZ45" s="193"/>
      <c r="BA45" s="60"/>
      <c r="BB45" s="60"/>
      <c r="BC45" s="60"/>
      <c r="BD45" s="60"/>
      <c r="BE45" s="60"/>
      <c r="BF45" s="60"/>
      <c r="BG45" s="60"/>
      <c r="BH45" s="60"/>
    </row>
    <row r="46" spans="1:79" ht="25.5" customHeight="1" x14ac:dyDescent="0.2">
      <c r="A46" s="141">
        <v>1</v>
      </c>
      <c r="B46" s="141"/>
      <c r="C46" s="141"/>
      <c r="D46" s="216" t="s">
        <v>312</v>
      </c>
      <c r="E46" s="259"/>
      <c r="F46" s="259"/>
      <c r="G46" s="259"/>
      <c r="H46" s="259"/>
      <c r="I46" s="259"/>
      <c r="J46" s="259"/>
      <c r="K46" s="259"/>
      <c r="L46" s="259"/>
      <c r="M46" s="259"/>
      <c r="N46" s="259"/>
      <c r="O46" s="259"/>
      <c r="P46" s="259"/>
      <c r="Q46" s="259"/>
      <c r="R46" s="259"/>
      <c r="S46" s="259"/>
      <c r="T46" s="259"/>
      <c r="U46" s="259"/>
      <c r="V46" s="259"/>
      <c r="W46" s="259"/>
      <c r="X46" s="259"/>
      <c r="Y46" s="259"/>
      <c r="Z46" s="259"/>
      <c r="AA46" s="259"/>
      <c r="AB46" s="260"/>
      <c r="AC46" s="160">
        <v>460469</v>
      </c>
      <c r="AD46" s="160"/>
      <c r="AE46" s="160"/>
      <c r="AF46" s="160"/>
      <c r="AG46" s="160"/>
      <c r="AH46" s="160"/>
      <c r="AI46" s="160"/>
      <c r="AJ46" s="160"/>
      <c r="AK46" s="160">
        <v>0</v>
      </c>
      <c r="AL46" s="160"/>
      <c r="AM46" s="160"/>
      <c r="AN46" s="160"/>
      <c r="AO46" s="160"/>
      <c r="AP46" s="160"/>
      <c r="AQ46" s="160"/>
      <c r="AR46" s="160"/>
      <c r="AS46" s="160">
        <f>AC46+AK46</f>
        <v>460469</v>
      </c>
      <c r="AT46" s="160"/>
      <c r="AU46" s="160"/>
      <c r="AV46" s="160"/>
      <c r="AW46" s="160"/>
      <c r="AX46" s="160"/>
      <c r="AY46" s="160"/>
      <c r="AZ46" s="160"/>
      <c r="BA46" s="62"/>
      <c r="BB46" s="62"/>
      <c r="BC46" s="62"/>
      <c r="BD46" s="62"/>
      <c r="BE46" s="62"/>
      <c r="BF46" s="62"/>
      <c r="BG46" s="62"/>
      <c r="BH46" s="62"/>
      <c r="CA46" s="36" t="s">
        <v>12</v>
      </c>
    </row>
    <row r="47" spans="1:79" s="61" customFormat="1" x14ac:dyDescent="0.2">
      <c r="A47" s="204"/>
      <c r="B47" s="204"/>
      <c r="C47" s="204"/>
      <c r="D47" s="205" t="s">
        <v>59</v>
      </c>
      <c r="E47" s="206"/>
      <c r="F47" s="206"/>
      <c r="G47" s="206"/>
      <c r="H47" s="206"/>
      <c r="I47" s="206"/>
      <c r="J47" s="206"/>
      <c r="K47" s="206"/>
      <c r="L47" s="206"/>
      <c r="M47" s="206"/>
      <c r="N47" s="206"/>
      <c r="O47" s="206"/>
      <c r="P47" s="206"/>
      <c r="Q47" s="206"/>
      <c r="R47" s="206"/>
      <c r="S47" s="206"/>
      <c r="T47" s="206"/>
      <c r="U47" s="206"/>
      <c r="V47" s="206"/>
      <c r="W47" s="206"/>
      <c r="X47" s="206"/>
      <c r="Y47" s="206"/>
      <c r="Z47" s="206"/>
      <c r="AA47" s="206"/>
      <c r="AB47" s="207"/>
      <c r="AC47" s="161">
        <f>SUM(AC46)</f>
        <v>460469</v>
      </c>
      <c r="AD47" s="161"/>
      <c r="AE47" s="161"/>
      <c r="AF47" s="161"/>
      <c r="AG47" s="161"/>
      <c r="AH47" s="161"/>
      <c r="AI47" s="161"/>
      <c r="AJ47" s="161"/>
      <c r="AK47" s="161">
        <v>0</v>
      </c>
      <c r="AL47" s="161"/>
      <c r="AM47" s="161"/>
      <c r="AN47" s="161"/>
      <c r="AO47" s="161"/>
      <c r="AP47" s="161"/>
      <c r="AQ47" s="161"/>
      <c r="AR47" s="161"/>
      <c r="AS47" s="161">
        <f>AC47+AK47</f>
        <v>460469</v>
      </c>
      <c r="AT47" s="161"/>
      <c r="AU47" s="161"/>
      <c r="AV47" s="161"/>
      <c r="AW47" s="161"/>
      <c r="AX47" s="161"/>
      <c r="AY47" s="161"/>
      <c r="AZ47" s="161"/>
      <c r="BA47" s="63"/>
      <c r="BB47" s="63"/>
      <c r="BC47" s="63"/>
      <c r="BD47" s="63"/>
      <c r="BE47" s="63"/>
      <c r="BF47" s="63"/>
      <c r="BG47" s="63"/>
      <c r="BH47" s="63"/>
    </row>
    <row r="49" spans="1:79" ht="15.75" customHeight="1" x14ac:dyDescent="0.2">
      <c r="A49" s="171" t="s">
        <v>37</v>
      </c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1"/>
      <c r="N49" s="171"/>
      <c r="O49" s="171"/>
      <c r="P49" s="171"/>
      <c r="Q49" s="171"/>
      <c r="R49" s="171"/>
      <c r="S49" s="171"/>
      <c r="T49" s="171"/>
      <c r="U49" s="171"/>
      <c r="V49" s="171"/>
      <c r="W49" s="171"/>
      <c r="X49" s="171"/>
      <c r="Y49" s="171"/>
      <c r="Z49" s="171"/>
      <c r="AA49" s="171"/>
      <c r="AB49" s="171"/>
      <c r="AC49" s="171"/>
      <c r="AD49" s="171"/>
      <c r="AE49" s="171"/>
      <c r="AF49" s="171"/>
      <c r="AG49" s="171"/>
      <c r="AH49" s="171"/>
      <c r="AI49" s="171"/>
      <c r="AJ49" s="171"/>
      <c r="AK49" s="171"/>
      <c r="AL49" s="171"/>
      <c r="AM49" s="171"/>
      <c r="AN49" s="171"/>
      <c r="AO49" s="171"/>
      <c r="AP49" s="171"/>
      <c r="AQ49" s="171"/>
      <c r="AR49" s="171"/>
      <c r="AS49" s="171"/>
      <c r="AT49" s="171"/>
      <c r="AU49" s="171"/>
      <c r="AV49" s="171"/>
      <c r="AW49" s="171"/>
      <c r="AX49" s="171"/>
      <c r="AY49" s="171"/>
      <c r="AZ49" s="171"/>
      <c r="BA49" s="171"/>
      <c r="BB49" s="171"/>
      <c r="BC49" s="171"/>
      <c r="BD49" s="171"/>
      <c r="BE49" s="171"/>
      <c r="BF49" s="171"/>
      <c r="BG49" s="171"/>
      <c r="BH49" s="171"/>
      <c r="BI49" s="171"/>
      <c r="BJ49" s="171"/>
      <c r="BK49" s="171"/>
      <c r="BL49" s="171"/>
    </row>
    <row r="50" spans="1:79" ht="15" customHeight="1" x14ac:dyDescent="0.2">
      <c r="A50" s="194"/>
      <c r="B50" s="194"/>
      <c r="C50" s="194"/>
      <c r="D50" s="194"/>
      <c r="E50" s="194"/>
      <c r="F50" s="194"/>
      <c r="G50" s="194"/>
      <c r="H50" s="194"/>
      <c r="I50" s="194"/>
      <c r="J50" s="194"/>
      <c r="K50" s="194"/>
      <c r="L50" s="194"/>
      <c r="M50" s="194"/>
      <c r="N50" s="194"/>
      <c r="O50" s="194"/>
      <c r="P50" s="194"/>
      <c r="Q50" s="194"/>
      <c r="R50" s="194"/>
      <c r="S50" s="194"/>
      <c r="T50" s="194"/>
      <c r="U50" s="194"/>
      <c r="V50" s="194"/>
      <c r="W50" s="194"/>
      <c r="X50" s="194"/>
      <c r="Y50" s="194"/>
      <c r="Z50" s="194"/>
      <c r="AA50" s="194"/>
      <c r="AB50" s="194"/>
      <c r="AC50" s="194"/>
      <c r="AD50" s="194"/>
      <c r="AE50" s="194"/>
      <c r="AF50" s="194"/>
      <c r="AG50" s="194"/>
      <c r="AH50" s="194"/>
      <c r="AI50" s="194"/>
      <c r="AJ50" s="194"/>
      <c r="AK50" s="194"/>
      <c r="AL50" s="194"/>
      <c r="AM50" s="194"/>
      <c r="AN50" s="194"/>
      <c r="AO50" s="194"/>
      <c r="AP50" s="194"/>
      <c r="AQ50" s="194"/>
      <c r="AR50" s="194"/>
      <c r="AS50" s="194"/>
      <c r="AT50" s="194"/>
      <c r="AU50" s="194"/>
      <c r="AV50" s="194"/>
      <c r="AW50" s="194"/>
      <c r="AX50" s="194"/>
      <c r="AY50" s="194"/>
      <c r="AZ50" s="59"/>
      <c r="BA50" s="59"/>
      <c r="BB50" s="59"/>
      <c r="BC50" s="59"/>
      <c r="BD50" s="59"/>
      <c r="BE50" s="59"/>
      <c r="BF50" s="59"/>
      <c r="BG50" s="59"/>
      <c r="BH50" s="59"/>
      <c r="BI50" s="59"/>
      <c r="BJ50" s="59"/>
      <c r="BK50" s="59"/>
      <c r="BL50" s="59"/>
    </row>
    <row r="51" spans="1:79" ht="15.95" customHeight="1" x14ac:dyDescent="0.2">
      <c r="A51" s="193" t="s">
        <v>25</v>
      </c>
      <c r="B51" s="193"/>
      <c r="C51" s="193"/>
      <c r="D51" s="195" t="s">
        <v>29</v>
      </c>
      <c r="E51" s="196"/>
      <c r="F51" s="196"/>
      <c r="G51" s="196"/>
      <c r="H51" s="196"/>
      <c r="I51" s="196"/>
      <c r="J51" s="196"/>
      <c r="K51" s="196"/>
      <c r="L51" s="196"/>
      <c r="M51" s="196"/>
      <c r="N51" s="196"/>
      <c r="O51" s="196"/>
      <c r="P51" s="196"/>
      <c r="Q51" s="196"/>
      <c r="R51" s="196"/>
      <c r="S51" s="196"/>
      <c r="T51" s="196"/>
      <c r="U51" s="196"/>
      <c r="V51" s="196"/>
      <c r="W51" s="196"/>
      <c r="X51" s="196"/>
      <c r="Y51" s="196"/>
      <c r="Z51" s="196"/>
      <c r="AA51" s="197"/>
      <c r="AB51" s="193" t="s">
        <v>26</v>
      </c>
      <c r="AC51" s="193"/>
      <c r="AD51" s="193"/>
      <c r="AE51" s="193"/>
      <c r="AF51" s="193"/>
      <c r="AG51" s="193"/>
      <c r="AH51" s="193"/>
      <c r="AI51" s="193"/>
      <c r="AJ51" s="193" t="s">
        <v>27</v>
      </c>
      <c r="AK51" s="193"/>
      <c r="AL51" s="193"/>
      <c r="AM51" s="193"/>
      <c r="AN51" s="193"/>
      <c r="AO51" s="193"/>
      <c r="AP51" s="193"/>
      <c r="AQ51" s="193"/>
      <c r="AR51" s="193" t="s">
        <v>24</v>
      </c>
      <c r="AS51" s="193"/>
      <c r="AT51" s="193"/>
      <c r="AU51" s="193"/>
      <c r="AV51" s="193"/>
      <c r="AW51" s="193"/>
      <c r="AX51" s="193"/>
      <c r="AY51" s="193"/>
    </row>
    <row r="52" spans="1:79" ht="12.75" customHeight="1" x14ac:dyDescent="0.2">
      <c r="A52" s="193"/>
      <c r="B52" s="193"/>
      <c r="C52" s="193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200"/>
      <c r="AB52" s="193"/>
      <c r="AC52" s="193"/>
      <c r="AD52" s="193"/>
      <c r="AE52" s="193"/>
      <c r="AF52" s="193"/>
      <c r="AG52" s="193"/>
      <c r="AH52" s="193"/>
      <c r="AI52" s="193"/>
      <c r="AJ52" s="193"/>
      <c r="AK52" s="193"/>
      <c r="AL52" s="193"/>
      <c r="AM52" s="193"/>
      <c r="AN52" s="193"/>
      <c r="AO52" s="193"/>
      <c r="AP52" s="193"/>
      <c r="AQ52" s="193"/>
      <c r="AR52" s="193"/>
      <c r="AS52" s="193"/>
      <c r="AT52" s="193"/>
      <c r="AU52" s="193"/>
      <c r="AV52" s="193"/>
      <c r="AW52" s="193"/>
      <c r="AX52" s="193"/>
      <c r="AY52" s="193"/>
    </row>
    <row r="53" spans="1:79" ht="15.75" customHeight="1" x14ac:dyDescent="0.2">
      <c r="A53" s="193">
        <v>1</v>
      </c>
      <c r="B53" s="193"/>
      <c r="C53" s="193"/>
      <c r="D53" s="201">
        <v>2</v>
      </c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3"/>
      <c r="AB53" s="193">
        <v>3</v>
      </c>
      <c r="AC53" s="193"/>
      <c r="AD53" s="193"/>
      <c r="AE53" s="193"/>
      <c r="AF53" s="193"/>
      <c r="AG53" s="193"/>
      <c r="AH53" s="193"/>
      <c r="AI53" s="193"/>
      <c r="AJ53" s="193">
        <v>4</v>
      </c>
      <c r="AK53" s="193"/>
      <c r="AL53" s="193"/>
      <c r="AM53" s="193"/>
      <c r="AN53" s="193"/>
      <c r="AO53" s="193"/>
      <c r="AP53" s="193"/>
      <c r="AQ53" s="193"/>
      <c r="AR53" s="193">
        <v>5</v>
      </c>
      <c r="AS53" s="193"/>
      <c r="AT53" s="193"/>
      <c r="AU53" s="193"/>
      <c r="AV53" s="193"/>
      <c r="AW53" s="193"/>
      <c r="AX53" s="193"/>
      <c r="AY53" s="193"/>
    </row>
    <row r="54" spans="1:79" ht="32.25" customHeight="1" x14ac:dyDescent="0.2">
      <c r="A54" s="141">
        <v>1</v>
      </c>
      <c r="B54" s="141"/>
      <c r="C54" s="141"/>
      <c r="D54" s="185" t="s">
        <v>301</v>
      </c>
      <c r="E54" s="186"/>
      <c r="F54" s="186"/>
      <c r="G54" s="186"/>
      <c r="H54" s="186"/>
      <c r="I54" s="186"/>
      <c r="J54" s="186"/>
      <c r="K54" s="186"/>
      <c r="L54" s="186"/>
      <c r="M54" s="186"/>
      <c r="N54" s="186"/>
      <c r="O54" s="186"/>
      <c r="P54" s="186"/>
      <c r="Q54" s="186"/>
      <c r="R54" s="186"/>
      <c r="S54" s="186"/>
      <c r="T54" s="186"/>
      <c r="U54" s="186"/>
      <c r="V54" s="186"/>
      <c r="W54" s="186"/>
      <c r="X54" s="186"/>
      <c r="Y54" s="186"/>
      <c r="Z54" s="186"/>
      <c r="AA54" s="187"/>
      <c r="AB54" s="160">
        <v>460469</v>
      </c>
      <c r="AC54" s="160"/>
      <c r="AD54" s="160"/>
      <c r="AE54" s="160"/>
      <c r="AF54" s="160"/>
      <c r="AG54" s="160"/>
      <c r="AH54" s="160"/>
      <c r="AI54" s="160"/>
      <c r="AJ54" s="160">
        <v>0</v>
      </c>
      <c r="AK54" s="160"/>
      <c r="AL54" s="160"/>
      <c r="AM54" s="160"/>
      <c r="AN54" s="160"/>
      <c r="AO54" s="160"/>
      <c r="AP54" s="160"/>
      <c r="AQ54" s="160"/>
      <c r="AR54" s="160">
        <f>AB54+AJ54</f>
        <v>460469</v>
      </c>
      <c r="AS54" s="160"/>
      <c r="AT54" s="160"/>
      <c r="AU54" s="160"/>
      <c r="AV54" s="160"/>
      <c r="AW54" s="160"/>
      <c r="AX54" s="160"/>
      <c r="AY54" s="160"/>
      <c r="CA54" s="36" t="s">
        <v>13</v>
      </c>
    </row>
    <row r="55" spans="1:79" s="61" customFormat="1" ht="12.75" customHeight="1" x14ac:dyDescent="0.2">
      <c r="A55" s="204"/>
      <c r="B55" s="204"/>
      <c r="C55" s="204"/>
      <c r="D55" s="205" t="s">
        <v>24</v>
      </c>
      <c r="E55" s="206"/>
      <c r="F55" s="206"/>
      <c r="G55" s="206"/>
      <c r="H55" s="206"/>
      <c r="I55" s="206"/>
      <c r="J55" s="206"/>
      <c r="K55" s="206"/>
      <c r="L55" s="206"/>
      <c r="M55" s="206"/>
      <c r="N55" s="206"/>
      <c r="O55" s="206"/>
      <c r="P55" s="206"/>
      <c r="Q55" s="206"/>
      <c r="R55" s="206"/>
      <c r="S55" s="206"/>
      <c r="T55" s="206"/>
      <c r="U55" s="206"/>
      <c r="V55" s="206"/>
      <c r="W55" s="206"/>
      <c r="X55" s="206"/>
      <c r="Y55" s="206"/>
      <c r="Z55" s="206"/>
      <c r="AA55" s="207"/>
      <c r="AB55" s="161">
        <f>SUM(AB54)</f>
        <v>460469</v>
      </c>
      <c r="AC55" s="161"/>
      <c r="AD55" s="161"/>
      <c r="AE55" s="161"/>
      <c r="AF55" s="161"/>
      <c r="AG55" s="161"/>
      <c r="AH55" s="161"/>
      <c r="AI55" s="161"/>
      <c r="AJ55" s="161">
        <v>0</v>
      </c>
      <c r="AK55" s="161"/>
      <c r="AL55" s="161"/>
      <c r="AM55" s="161"/>
      <c r="AN55" s="161"/>
      <c r="AO55" s="161"/>
      <c r="AP55" s="161"/>
      <c r="AQ55" s="161"/>
      <c r="AR55" s="161">
        <f>AB55+AJ55</f>
        <v>460469</v>
      </c>
      <c r="AS55" s="161"/>
      <c r="AT55" s="161"/>
      <c r="AU55" s="161"/>
      <c r="AV55" s="161"/>
      <c r="AW55" s="161"/>
      <c r="AX55" s="161"/>
      <c r="AY55" s="161"/>
      <c r="CA55" s="61" t="s">
        <v>14</v>
      </c>
    </row>
    <row r="57" spans="1:79" ht="15.75" customHeight="1" x14ac:dyDescent="0.2">
      <c r="A57" s="183" t="s">
        <v>38</v>
      </c>
      <c r="B57" s="183"/>
      <c r="C57" s="183"/>
      <c r="D57" s="183"/>
      <c r="E57" s="183"/>
      <c r="F57" s="183"/>
      <c r="G57" s="183"/>
      <c r="H57" s="183"/>
      <c r="I57" s="183"/>
      <c r="J57" s="183"/>
      <c r="K57" s="183"/>
      <c r="L57" s="183"/>
      <c r="M57" s="183"/>
      <c r="N57" s="183"/>
      <c r="O57" s="183"/>
      <c r="P57" s="183"/>
      <c r="Q57" s="183"/>
      <c r="R57" s="183"/>
      <c r="S57" s="183"/>
      <c r="T57" s="183"/>
      <c r="U57" s="183"/>
      <c r="V57" s="183"/>
      <c r="W57" s="183"/>
      <c r="X57" s="183"/>
      <c r="Y57" s="183"/>
      <c r="Z57" s="183"/>
      <c r="AA57" s="183"/>
      <c r="AB57" s="183"/>
      <c r="AC57" s="183"/>
      <c r="AD57" s="183"/>
      <c r="AE57" s="183"/>
      <c r="AF57" s="183"/>
      <c r="AG57" s="183"/>
      <c r="AH57" s="183"/>
      <c r="AI57" s="183"/>
      <c r="AJ57" s="183"/>
      <c r="AK57" s="183"/>
      <c r="AL57" s="183"/>
      <c r="AM57" s="183"/>
      <c r="AN57" s="183"/>
      <c r="AO57" s="183"/>
      <c r="AP57" s="183"/>
      <c r="AQ57" s="183"/>
      <c r="AR57" s="183"/>
      <c r="AS57" s="183"/>
      <c r="AT57" s="183"/>
      <c r="AU57" s="183"/>
      <c r="AV57" s="183"/>
      <c r="AW57" s="183"/>
      <c r="AX57" s="183"/>
      <c r="AY57" s="183"/>
      <c r="AZ57" s="183"/>
      <c r="BA57" s="183"/>
      <c r="BB57" s="183"/>
      <c r="BC57" s="183"/>
      <c r="BD57" s="183"/>
      <c r="BE57" s="183"/>
      <c r="BF57" s="183"/>
      <c r="BG57" s="183"/>
      <c r="BH57" s="183"/>
      <c r="BI57" s="183"/>
      <c r="BJ57" s="183"/>
      <c r="BK57" s="183"/>
      <c r="BL57" s="183"/>
    </row>
    <row r="58" spans="1:79" ht="35.25" customHeight="1" x14ac:dyDescent="0.2">
      <c r="A58" s="193" t="s">
        <v>25</v>
      </c>
      <c r="B58" s="193"/>
      <c r="C58" s="193"/>
      <c r="D58" s="193"/>
      <c r="E58" s="193"/>
      <c r="F58" s="193"/>
      <c r="G58" s="201" t="s">
        <v>39</v>
      </c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3"/>
      <c r="Z58" s="193" t="s">
        <v>2</v>
      </c>
      <c r="AA58" s="193"/>
      <c r="AB58" s="193"/>
      <c r="AC58" s="193"/>
      <c r="AD58" s="193"/>
      <c r="AE58" s="193" t="s">
        <v>1</v>
      </c>
      <c r="AF58" s="193"/>
      <c r="AG58" s="193"/>
      <c r="AH58" s="193"/>
      <c r="AI58" s="193"/>
      <c r="AJ58" s="193"/>
      <c r="AK58" s="193"/>
      <c r="AL58" s="193"/>
      <c r="AM58" s="193"/>
      <c r="AN58" s="193"/>
      <c r="AO58" s="201" t="s">
        <v>26</v>
      </c>
      <c r="AP58" s="202"/>
      <c r="AQ58" s="202"/>
      <c r="AR58" s="202"/>
      <c r="AS58" s="202"/>
      <c r="AT58" s="202"/>
      <c r="AU58" s="202"/>
      <c r="AV58" s="203"/>
      <c r="AW58" s="201" t="s">
        <v>27</v>
      </c>
      <c r="AX58" s="202"/>
      <c r="AY58" s="202"/>
      <c r="AZ58" s="202"/>
      <c r="BA58" s="202"/>
      <c r="BB58" s="202"/>
      <c r="BC58" s="202"/>
      <c r="BD58" s="203"/>
      <c r="BE58" s="201" t="s">
        <v>24</v>
      </c>
      <c r="BF58" s="202"/>
      <c r="BG58" s="202"/>
      <c r="BH58" s="202"/>
      <c r="BI58" s="202"/>
      <c r="BJ58" s="202"/>
      <c r="BK58" s="202"/>
      <c r="BL58" s="203"/>
    </row>
    <row r="59" spans="1:79" ht="15.75" customHeight="1" x14ac:dyDescent="0.2">
      <c r="A59" s="193">
        <v>1</v>
      </c>
      <c r="B59" s="193"/>
      <c r="C59" s="193"/>
      <c r="D59" s="193"/>
      <c r="E59" s="193"/>
      <c r="F59" s="193"/>
      <c r="G59" s="201">
        <v>2</v>
      </c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3"/>
      <c r="Z59" s="193">
        <v>3</v>
      </c>
      <c r="AA59" s="193"/>
      <c r="AB59" s="193"/>
      <c r="AC59" s="193"/>
      <c r="AD59" s="193"/>
      <c r="AE59" s="193">
        <v>4</v>
      </c>
      <c r="AF59" s="193"/>
      <c r="AG59" s="193"/>
      <c r="AH59" s="193"/>
      <c r="AI59" s="193"/>
      <c r="AJ59" s="193"/>
      <c r="AK59" s="193"/>
      <c r="AL59" s="193"/>
      <c r="AM59" s="193"/>
      <c r="AN59" s="193"/>
      <c r="AO59" s="193">
        <v>5</v>
      </c>
      <c r="AP59" s="193"/>
      <c r="AQ59" s="193"/>
      <c r="AR59" s="193"/>
      <c r="AS59" s="193"/>
      <c r="AT59" s="193"/>
      <c r="AU59" s="193"/>
      <c r="AV59" s="193"/>
      <c r="AW59" s="193">
        <v>6</v>
      </c>
      <c r="AX59" s="193"/>
      <c r="AY59" s="193"/>
      <c r="AZ59" s="193"/>
      <c r="BA59" s="193"/>
      <c r="BB59" s="193"/>
      <c r="BC59" s="193"/>
      <c r="BD59" s="193"/>
      <c r="BE59" s="193">
        <v>7</v>
      </c>
      <c r="BF59" s="193"/>
      <c r="BG59" s="193"/>
      <c r="BH59" s="193"/>
      <c r="BI59" s="193"/>
      <c r="BJ59" s="193"/>
      <c r="BK59" s="193"/>
      <c r="BL59" s="193"/>
    </row>
    <row r="60" spans="1:79" s="61" customFormat="1" ht="12.75" customHeight="1" x14ac:dyDescent="0.2">
      <c r="A60" s="204">
        <v>1</v>
      </c>
      <c r="B60" s="204"/>
      <c r="C60" s="204"/>
      <c r="D60" s="204"/>
      <c r="E60" s="204"/>
      <c r="F60" s="204"/>
      <c r="G60" s="209" t="s">
        <v>60</v>
      </c>
      <c r="H60" s="210"/>
      <c r="I60" s="210"/>
      <c r="J60" s="210"/>
      <c r="K60" s="210"/>
      <c r="L60" s="210"/>
      <c r="M60" s="210"/>
      <c r="N60" s="210"/>
      <c r="O60" s="210"/>
      <c r="P60" s="210"/>
      <c r="Q60" s="210"/>
      <c r="R60" s="210"/>
      <c r="S60" s="210"/>
      <c r="T60" s="210"/>
      <c r="U60" s="210"/>
      <c r="V60" s="210"/>
      <c r="W60" s="210"/>
      <c r="X60" s="210"/>
      <c r="Y60" s="211"/>
      <c r="Z60" s="212"/>
      <c r="AA60" s="212"/>
      <c r="AB60" s="212"/>
      <c r="AC60" s="212"/>
      <c r="AD60" s="212"/>
      <c r="AE60" s="212"/>
      <c r="AF60" s="212"/>
      <c r="AG60" s="212"/>
      <c r="AH60" s="212"/>
      <c r="AI60" s="212"/>
      <c r="AJ60" s="212"/>
      <c r="AK60" s="212"/>
      <c r="AL60" s="212"/>
      <c r="AM60" s="212"/>
      <c r="AN60" s="209"/>
      <c r="AO60" s="161"/>
      <c r="AP60" s="161"/>
      <c r="AQ60" s="161"/>
      <c r="AR60" s="161"/>
      <c r="AS60" s="161"/>
      <c r="AT60" s="161"/>
      <c r="AU60" s="161"/>
      <c r="AV60" s="161"/>
      <c r="AW60" s="161"/>
      <c r="AX60" s="161"/>
      <c r="AY60" s="161"/>
      <c r="AZ60" s="161"/>
      <c r="BA60" s="161"/>
      <c r="BB60" s="161"/>
      <c r="BC60" s="161"/>
      <c r="BD60" s="161"/>
      <c r="BE60" s="161"/>
      <c r="BF60" s="161"/>
      <c r="BG60" s="161"/>
      <c r="BH60" s="161"/>
      <c r="BI60" s="161"/>
      <c r="BJ60" s="161"/>
      <c r="BK60" s="161"/>
      <c r="BL60" s="161"/>
      <c r="CA60" s="61" t="s">
        <v>16</v>
      </c>
    </row>
    <row r="61" spans="1:79" ht="12.75" customHeight="1" x14ac:dyDescent="0.2">
      <c r="A61" s="141"/>
      <c r="B61" s="141"/>
      <c r="C61" s="141"/>
      <c r="D61" s="141"/>
      <c r="E61" s="141"/>
      <c r="F61" s="141"/>
      <c r="G61" s="162" t="s">
        <v>66</v>
      </c>
      <c r="H61" s="221"/>
      <c r="I61" s="221"/>
      <c r="J61" s="221"/>
      <c r="K61" s="221"/>
      <c r="L61" s="221"/>
      <c r="M61" s="221"/>
      <c r="N61" s="221"/>
      <c r="O61" s="221"/>
      <c r="P61" s="221"/>
      <c r="Q61" s="221"/>
      <c r="R61" s="221"/>
      <c r="S61" s="221"/>
      <c r="T61" s="221"/>
      <c r="U61" s="221"/>
      <c r="V61" s="221"/>
      <c r="W61" s="221"/>
      <c r="X61" s="221"/>
      <c r="Y61" s="222"/>
      <c r="Z61" s="145" t="s">
        <v>67</v>
      </c>
      <c r="AA61" s="145"/>
      <c r="AB61" s="145"/>
      <c r="AC61" s="145"/>
      <c r="AD61" s="145"/>
      <c r="AE61" s="145" t="s">
        <v>68</v>
      </c>
      <c r="AF61" s="145"/>
      <c r="AG61" s="145"/>
      <c r="AH61" s="145"/>
      <c r="AI61" s="145"/>
      <c r="AJ61" s="145"/>
      <c r="AK61" s="145"/>
      <c r="AL61" s="145"/>
      <c r="AM61" s="145"/>
      <c r="AN61" s="162"/>
      <c r="AO61" s="160">
        <v>460469</v>
      </c>
      <c r="AP61" s="160"/>
      <c r="AQ61" s="160"/>
      <c r="AR61" s="160"/>
      <c r="AS61" s="160"/>
      <c r="AT61" s="160"/>
      <c r="AU61" s="160"/>
      <c r="AV61" s="160"/>
      <c r="AW61" s="160">
        <v>0</v>
      </c>
      <c r="AX61" s="160"/>
      <c r="AY61" s="160"/>
      <c r="AZ61" s="160"/>
      <c r="BA61" s="160"/>
      <c r="BB61" s="160"/>
      <c r="BC61" s="160"/>
      <c r="BD61" s="160"/>
      <c r="BE61" s="160">
        <f t="shared" ref="BE61:BE67" si="0">AO61+AW61</f>
        <v>460469</v>
      </c>
      <c r="BF61" s="160"/>
      <c r="BG61" s="160"/>
      <c r="BH61" s="160"/>
      <c r="BI61" s="160"/>
      <c r="BJ61" s="160"/>
      <c r="BK61" s="160"/>
      <c r="BL61" s="160"/>
    </row>
    <row r="62" spans="1:79" ht="27.75" customHeight="1" x14ac:dyDescent="0.2">
      <c r="A62" s="141"/>
      <c r="B62" s="141"/>
      <c r="C62" s="141"/>
      <c r="D62" s="141"/>
      <c r="E62" s="141"/>
      <c r="F62" s="141"/>
      <c r="G62" s="162" t="s">
        <v>313</v>
      </c>
      <c r="H62" s="221"/>
      <c r="I62" s="221"/>
      <c r="J62" s="221"/>
      <c r="K62" s="221"/>
      <c r="L62" s="221"/>
      <c r="M62" s="221"/>
      <c r="N62" s="221"/>
      <c r="O62" s="221"/>
      <c r="P62" s="221"/>
      <c r="Q62" s="221"/>
      <c r="R62" s="221"/>
      <c r="S62" s="221"/>
      <c r="T62" s="221"/>
      <c r="U62" s="221"/>
      <c r="V62" s="221"/>
      <c r="W62" s="221"/>
      <c r="X62" s="221"/>
      <c r="Y62" s="222"/>
      <c r="Z62" s="145" t="s">
        <v>67</v>
      </c>
      <c r="AA62" s="145"/>
      <c r="AB62" s="145"/>
      <c r="AC62" s="145"/>
      <c r="AD62" s="145"/>
      <c r="AE62" s="145" t="s">
        <v>68</v>
      </c>
      <c r="AF62" s="145"/>
      <c r="AG62" s="145"/>
      <c r="AH62" s="145"/>
      <c r="AI62" s="145"/>
      <c r="AJ62" s="145"/>
      <c r="AK62" s="145"/>
      <c r="AL62" s="145"/>
      <c r="AM62" s="145"/>
      <c r="AN62" s="162"/>
      <c r="AO62" s="160">
        <v>55650</v>
      </c>
      <c r="AP62" s="160"/>
      <c r="AQ62" s="160"/>
      <c r="AR62" s="160"/>
      <c r="AS62" s="160"/>
      <c r="AT62" s="160"/>
      <c r="AU62" s="160"/>
      <c r="AV62" s="160"/>
      <c r="AW62" s="160">
        <v>0</v>
      </c>
      <c r="AX62" s="160"/>
      <c r="AY62" s="160"/>
      <c r="AZ62" s="160"/>
      <c r="BA62" s="160"/>
      <c r="BB62" s="160"/>
      <c r="BC62" s="160"/>
      <c r="BD62" s="160"/>
      <c r="BE62" s="160">
        <f t="shared" si="0"/>
        <v>55650</v>
      </c>
      <c r="BF62" s="160"/>
      <c r="BG62" s="160"/>
      <c r="BH62" s="160"/>
      <c r="BI62" s="160"/>
      <c r="BJ62" s="160"/>
      <c r="BK62" s="160"/>
      <c r="BL62" s="160"/>
    </row>
    <row r="63" spans="1:79" ht="25.5" customHeight="1" x14ac:dyDescent="0.2">
      <c r="A63" s="141"/>
      <c r="B63" s="141"/>
      <c r="C63" s="141"/>
      <c r="D63" s="141"/>
      <c r="E63" s="141"/>
      <c r="F63" s="141"/>
      <c r="G63" s="162" t="s">
        <v>284</v>
      </c>
      <c r="H63" s="221"/>
      <c r="I63" s="221"/>
      <c r="J63" s="221"/>
      <c r="K63" s="221"/>
      <c r="L63" s="221"/>
      <c r="M63" s="221"/>
      <c r="N63" s="221"/>
      <c r="O63" s="221"/>
      <c r="P63" s="221"/>
      <c r="Q63" s="221"/>
      <c r="R63" s="221"/>
      <c r="S63" s="221"/>
      <c r="T63" s="221"/>
      <c r="U63" s="221"/>
      <c r="V63" s="221"/>
      <c r="W63" s="221"/>
      <c r="X63" s="221"/>
      <c r="Y63" s="222"/>
      <c r="Z63" s="145" t="s">
        <v>63</v>
      </c>
      <c r="AA63" s="145"/>
      <c r="AB63" s="145"/>
      <c r="AC63" s="145"/>
      <c r="AD63" s="145"/>
      <c r="AE63" s="145" t="s">
        <v>205</v>
      </c>
      <c r="AF63" s="145"/>
      <c r="AG63" s="145"/>
      <c r="AH63" s="145"/>
      <c r="AI63" s="145"/>
      <c r="AJ63" s="145"/>
      <c r="AK63" s="145"/>
      <c r="AL63" s="145"/>
      <c r="AM63" s="145"/>
      <c r="AN63" s="162"/>
      <c r="AO63" s="160">
        <v>1</v>
      </c>
      <c r="AP63" s="160"/>
      <c r="AQ63" s="160"/>
      <c r="AR63" s="160"/>
      <c r="AS63" s="160"/>
      <c r="AT63" s="160"/>
      <c r="AU63" s="160"/>
      <c r="AV63" s="160"/>
      <c r="AW63" s="160">
        <v>0</v>
      </c>
      <c r="AX63" s="160"/>
      <c r="AY63" s="160"/>
      <c r="AZ63" s="160"/>
      <c r="BA63" s="160"/>
      <c r="BB63" s="160"/>
      <c r="BC63" s="160"/>
      <c r="BD63" s="160"/>
      <c r="BE63" s="160">
        <f t="shared" si="0"/>
        <v>1</v>
      </c>
      <c r="BF63" s="160"/>
      <c r="BG63" s="160"/>
      <c r="BH63" s="160"/>
      <c r="BI63" s="160"/>
      <c r="BJ63" s="160"/>
      <c r="BK63" s="160"/>
      <c r="BL63" s="160"/>
    </row>
    <row r="64" spans="1:79" ht="25.5" customHeight="1" x14ac:dyDescent="0.2">
      <c r="A64" s="141"/>
      <c r="B64" s="141"/>
      <c r="C64" s="141"/>
      <c r="D64" s="141"/>
      <c r="E64" s="141"/>
      <c r="F64" s="141"/>
      <c r="G64" s="162" t="s">
        <v>314</v>
      </c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2"/>
      <c r="Z64" s="145" t="s">
        <v>63</v>
      </c>
      <c r="AA64" s="145"/>
      <c r="AB64" s="145"/>
      <c r="AC64" s="145"/>
      <c r="AD64" s="145"/>
      <c r="AE64" s="145" t="s">
        <v>229</v>
      </c>
      <c r="AF64" s="145"/>
      <c r="AG64" s="145"/>
      <c r="AH64" s="145"/>
      <c r="AI64" s="145"/>
      <c r="AJ64" s="145"/>
      <c r="AK64" s="145"/>
      <c r="AL64" s="145"/>
      <c r="AM64" s="145"/>
      <c r="AN64" s="162"/>
      <c r="AO64" s="160">
        <v>22</v>
      </c>
      <c r="AP64" s="160"/>
      <c r="AQ64" s="160"/>
      <c r="AR64" s="160"/>
      <c r="AS64" s="160"/>
      <c r="AT64" s="160"/>
      <c r="AU64" s="160"/>
      <c r="AV64" s="160"/>
      <c r="AW64" s="160">
        <v>0</v>
      </c>
      <c r="AX64" s="160"/>
      <c r="AY64" s="160"/>
      <c r="AZ64" s="160"/>
      <c r="BA64" s="160"/>
      <c r="BB64" s="160"/>
      <c r="BC64" s="160"/>
      <c r="BD64" s="160"/>
      <c r="BE64" s="160">
        <f t="shared" si="0"/>
        <v>22</v>
      </c>
      <c r="BF64" s="160"/>
      <c r="BG64" s="160"/>
      <c r="BH64" s="160"/>
      <c r="BI64" s="160"/>
      <c r="BJ64" s="160"/>
      <c r="BK64" s="160"/>
      <c r="BL64" s="160"/>
    </row>
    <row r="65" spans="1:64" s="61" customFormat="1" ht="12.75" customHeight="1" x14ac:dyDescent="0.2">
      <c r="A65" s="204"/>
      <c r="B65" s="204"/>
      <c r="C65" s="204"/>
      <c r="D65" s="204"/>
      <c r="E65" s="204"/>
      <c r="F65" s="204"/>
      <c r="G65" s="162" t="s">
        <v>150</v>
      </c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2"/>
      <c r="Z65" s="145"/>
      <c r="AA65" s="145"/>
      <c r="AB65" s="145"/>
      <c r="AC65" s="145"/>
      <c r="AD65" s="145"/>
      <c r="AE65" s="145"/>
      <c r="AF65" s="145"/>
      <c r="AG65" s="145"/>
      <c r="AH65" s="145"/>
      <c r="AI65" s="145"/>
      <c r="AJ65" s="145"/>
      <c r="AK65" s="145"/>
      <c r="AL65" s="145"/>
      <c r="AM65" s="145"/>
      <c r="AN65" s="162"/>
      <c r="AO65" s="160">
        <v>2</v>
      </c>
      <c r="AP65" s="160"/>
      <c r="AQ65" s="160"/>
      <c r="AR65" s="160"/>
      <c r="AS65" s="160"/>
      <c r="AT65" s="160"/>
      <c r="AU65" s="160"/>
      <c r="AV65" s="160"/>
      <c r="AW65" s="160">
        <v>0</v>
      </c>
      <c r="AX65" s="160"/>
      <c r="AY65" s="160"/>
      <c r="AZ65" s="160"/>
      <c r="BA65" s="160"/>
      <c r="BB65" s="160"/>
      <c r="BC65" s="160"/>
      <c r="BD65" s="160"/>
      <c r="BE65" s="160">
        <f t="shared" si="0"/>
        <v>2</v>
      </c>
      <c r="BF65" s="160"/>
      <c r="BG65" s="160"/>
      <c r="BH65" s="160"/>
      <c r="BI65" s="160"/>
      <c r="BJ65" s="160"/>
      <c r="BK65" s="160"/>
      <c r="BL65" s="160"/>
    </row>
    <row r="66" spans="1:64" ht="25.5" customHeight="1" x14ac:dyDescent="0.2">
      <c r="A66" s="141"/>
      <c r="B66" s="141"/>
      <c r="C66" s="141"/>
      <c r="D66" s="141"/>
      <c r="E66" s="141"/>
      <c r="F66" s="141"/>
      <c r="G66" s="162" t="s">
        <v>106</v>
      </c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2"/>
      <c r="Z66" s="145" t="s">
        <v>63</v>
      </c>
      <c r="AA66" s="145"/>
      <c r="AB66" s="145"/>
      <c r="AC66" s="145"/>
      <c r="AD66" s="145"/>
      <c r="AE66" s="162" t="s">
        <v>64</v>
      </c>
      <c r="AF66" s="221"/>
      <c r="AG66" s="221"/>
      <c r="AH66" s="221"/>
      <c r="AI66" s="221"/>
      <c r="AJ66" s="221"/>
      <c r="AK66" s="221"/>
      <c r="AL66" s="221"/>
      <c r="AM66" s="221"/>
      <c r="AN66" s="222"/>
      <c r="AO66" s="160">
        <v>0.25</v>
      </c>
      <c r="AP66" s="160"/>
      <c r="AQ66" s="160"/>
      <c r="AR66" s="160"/>
      <c r="AS66" s="160"/>
      <c r="AT66" s="160"/>
      <c r="AU66" s="160"/>
      <c r="AV66" s="160"/>
      <c r="AW66" s="160">
        <v>0</v>
      </c>
      <c r="AX66" s="160"/>
      <c r="AY66" s="160"/>
      <c r="AZ66" s="160"/>
      <c r="BA66" s="160"/>
      <c r="BB66" s="160"/>
      <c r="BC66" s="160"/>
      <c r="BD66" s="160"/>
      <c r="BE66" s="160">
        <f t="shared" si="0"/>
        <v>0.25</v>
      </c>
      <c r="BF66" s="160"/>
      <c r="BG66" s="160"/>
      <c r="BH66" s="160"/>
      <c r="BI66" s="160"/>
      <c r="BJ66" s="160"/>
      <c r="BK66" s="160"/>
      <c r="BL66" s="160"/>
    </row>
    <row r="67" spans="1:64" ht="25.5" customHeight="1" x14ac:dyDescent="0.2">
      <c r="A67" s="141"/>
      <c r="B67" s="141"/>
      <c r="C67" s="141"/>
      <c r="D67" s="141"/>
      <c r="E67" s="141"/>
      <c r="F67" s="141"/>
      <c r="G67" s="162" t="s">
        <v>104</v>
      </c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2"/>
      <c r="Z67" s="145" t="s">
        <v>63</v>
      </c>
      <c r="AA67" s="145"/>
      <c r="AB67" s="145"/>
      <c r="AC67" s="145"/>
      <c r="AD67" s="145"/>
      <c r="AE67" s="162" t="s">
        <v>64</v>
      </c>
      <c r="AF67" s="221"/>
      <c r="AG67" s="221"/>
      <c r="AH67" s="221"/>
      <c r="AI67" s="221"/>
      <c r="AJ67" s="221"/>
      <c r="AK67" s="221"/>
      <c r="AL67" s="221"/>
      <c r="AM67" s="221"/>
      <c r="AN67" s="222"/>
      <c r="AO67" s="160">
        <v>1.75</v>
      </c>
      <c r="AP67" s="160"/>
      <c r="AQ67" s="160"/>
      <c r="AR67" s="160"/>
      <c r="AS67" s="160"/>
      <c r="AT67" s="160"/>
      <c r="AU67" s="160"/>
      <c r="AV67" s="160"/>
      <c r="AW67" s="160">
        <v>0</v>
      </c>
      <c r="AX67" s="160"/>
      <c r="AY67" s="160"/>
      <c r="AZ67" s="160"/>
      <c r="BA67" s="160"/>
      <c r="BB67" s="160"/>
      <c r="BC67" s="160"/>
      <c r="BD67" s="160"/>
      <c r="BE67" s="160">
        <f t="shared" si="0"/>
        <v>1.75</v>
      </c>
      <c r="BF67" s="160"/>
      <c r="BG67" s="160"/>
      <c r="BH67" s="160"/>
      <c r="BI67" s="160"/>
      <c r="BJ67" s="160"/>
      <c r="BK67" s="160"/>
      <c r="BL67" s="160"/>
    </row>
    <row r="68" spans="1:64" s="61" customFormat="1" ht="12.75" customHeight="1" x14ac:dyDescent="0.2">
      <c r="A68" s="204">
        <v>2</v>
      </c>
      <c r="B68" s="204"/>
      <c r="C68" s="204"/>
      <c r="D68" s="204"/>
      <c r="E68" s="204"/>
      <c r="F68" s="204"/>
      <c r="G68" s="209" t="s">
        <v>69</v>
      </c>
      <c r="H68" s="223"/>
      <c r="I68" s="223"/>
      <c r="J68" s="223"/>
      <c r="K68" s="223"/>
      <c r="L68" s="223"/>
      <c r="M68" s="223"/>
      <c r="N68" s="223"/>
      <c r="O68" s="223"/>
      <c r="P68" s="223"/>
      <c r="Q68" s="223"/>
      <c r="R68" s="223"/>
      <c r="S68" s="223"/>
      <c r="T68" s="223"/>
      <c r="U68" s="223"/>
      <c r="V68" s="223"/>
      <c r="W68" s="223"/>
      <c r="X68" s="223"/>
      <c r="Y68" s="224"/>
      <c r="Z68" s="212"/>
      <c r="AA68" s="212"/>
      <c r="AB68" s="212"/>
      <c r="AC68" s="212"/>
      <c r="AD68" s="212"/>
      <c r="AE68" s="209"/>
      <c r="AF68" s="223"/>
      <c r="AG68" s="223"/>
      <c r="AH68" s="223"/>
      <c r="AI68" s="223"/>
      <c r="AJ68" s="223"/>
      <c r="AK68" s="223"/>
      <c r="AL68" s="223"/>
      <c r="AM68" s="223"/>
      <c r="AN68" s="224"/>
      <c r="AO68" s="161"/>
      <c r="AP68" s="161"/>
      <c r="AQ68" s="161"/>
      <c r="AR68" s="161"/>
      <c r="AS68" s="161"/>
      <c r="AT68" s="161"/>
      <c r="AU68" s="161"/>
      <c r="AV68" s="161"/>
      <c r="AW68" s="161"/>
      <c r="AX68" s="161"/>
      <c r="AY68" s="161"/>
      <c r="AZ68" s="161"/>
      <c r="BA68" s="161"/>
      <c r="BB68" s="161"/>
      <c r="BC68" s="161"/>
      <c r="BD68" s="161"/>
      <c r="BE68" s="161"/>
      <c r="BF68" s="161"/>
      <c r="BG68" s="161"/>
      <c r="BH68" s="161"/>
      <c r="BI68" s="161"/>
      <c r="BJ68" s="161"/>
      <c r="BK68" s="161"/>
      <c r="BL68" s="161"/>
    </row>
    <row r="69" spans="1:64" ht="25.5" customHeight="1" x14ac:dyDescent="0.2">
      <c r="A69" s="141"/>
      <c r="B69" s="141"/>
      <c r="C69" s="141"/>
      <c r="D69" s="141"/>
      <c r="E69" s="141"/>
      <c r="F69" s="141"/>
      <c r="G69" s="162" t="s">
        <v>285</v>
      </c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2"/>
      <c r="Z69" s="145" t="s">
        <v>63</v>
      </c>
      <c r="AA69" s="145"/>
      <c r="AB69" s="145"/>
      <c r="AC69" s="145"/>
      <c r="AD69" s="145"/>
      <c r="AE69" s="162" t="s">
        <v>205</v>
      </c>
      <c r="AF69" s="221"/>
      <c r="AG69" s="221"/>
      <c r="AH69" s="221"/>
      <c r="AI69" s="221"/>
      <c r="AJ69" s="221"/>
      <c r="AK69" s="221"/>
      <c r="AL69" s="221"/>
      <c r="AM69" s="221"/>
      <c r="AN69" s="222"/>
      <c r="AO69" s="160">
        <v>13</v>
      </c>
      <c r="AP69" s="160"/>
      <c r="AQ69" s="160"/>
      <c r="AR69" s="160"/>
      <c r="AS69" s="160"/>
      <c r="AT69" s="160"/>
      <c r="AU69" s="160"/>
      <c r="AV69" s="160"/>
      <c r="AW69" s="160">
        <v>0</v>
      </c>
      <c r="AX69" s="160"/>
      <c r="AY69" s="160"/>
      <c r="AZ69" s="160"/>
      <c r="BA69" s="160"/>
      <c r="BB69" s="160"/>
      <c r="BC69" s="160"/>
      <c r="BD69" s="160"/>
      <c r="BE69" s="160">
        <f t="shared" ref="BE69" si="1">AO69+AW69</f>
        <v>13</v>
      </c>
      <c r="BF69" s="160"/>
      <c r="BG69" s="160"/>
      <c r="BH69" s="160"/>
      <c r="BI69" s="160"/>
      <c r="BJ69" s="160"/>
      <c r="BK69" s="160"/>
      <c r="BL69" s="160"/>
    </row>
    <row r="70" spans="1:64" s="61" customFormat="1" ht="12.75" customHeight="1" x14ac:dyDescent="0.2">
      <c r="A70" s="204">
        <v>3</v>
      </c>
      <c r="B70" s="204"/>
      <c r="C70" s="204"/>
      <c r="D70" s="204"/>
      <c r="E70" s="204"/>
      <c r="F70" s="204"/>
      <c r="G70" s="209" t="s">
        <v>74</v>
      </c>
      <c r="H70" s="223"/>
      <c r="I70" s="223"/>
      <c r="J70" s="223"/>
      <c r="K70" s="223"/>
      <c r="L70" s="223"/>
      <c r="M70" s="223"/>
      <c r="N70" s="223"/>
      <c r="O70" s="223"/>
      <c r="P70" s="223"/>
      <c r="Q70" s="223"/>
      <c r="R70" s="223"/>
      <c r="S70" s="223"/>
      <c r="T70" s="223"/>
      <c r="U70" s="223"/>
      <c r="V70" s="223"/>
      <c r="W70" s="223"/>
      <c r="X70" s="223"/>
      <c r="Y70" s="224"/>
      <c r="Z70" s="212"/>
      <c r="AA70" s="212"/>
      <c r="AB70" s="212"/>
      <c r="AC70" s="212"/>
      <c r="AD70" s="212"/>
      <c r="AE70" s="209"/>
      <c r="AF70" s="223"/>
      <c r="AG70" s="223"/>
      <c r="AH70" s="223"/>
      <c r="AI70" s="223"/>
      <c r="AJ70" s="223"/>
      <c r="AK70" s="223"/>
      <c r="AL70" s="223"/>
      <c r="AM70" s="223"/>
      <c r="AN70" s="224"/>
      <c r="AO70" s="161"/>
      <c r="AP70" s="161"/>
      <c r="AQ70" s="161"/>
      <c r="AR70" s="161"/>
      <c r="AS70" s="161"/>
      <c r="AT70" s="161"/>
      <c r="AU70" s="161"/>
      <c r="AV70" s="161"/>
      <c r="AW70" s="161"/>
      <c r="AX70" s="161"/>
      <c r="AY70" s="161"/>
      <c r="AZ70" s="161"/>
      <c r="BA70" s="161"/>
      <c r="BB70" s="161"/>
      <c r="BC70" s="161"/>
      <c r="BD70" s="161"/>
      <c r="BE70" s="161"/>
      <c r="BF70" s="161"/>
      <c r="BG70" s="161"/>
      <c r="BH70" s="161"/>
      <c r="BI70" s="161"/>
      <c r="BJ70" s="161"/>
      <c r="BK70" s="161"/>
      <c r="BL70" s="161"/>
    </row>
    <row r="71" spans="1:64" ht="12.75" customHeight="1" x14ac:dyDescent="0.2">
      <c r="A71" s="141"/>
      <c r="B71" s="141"/>
      <c r="C71" s="141"/>
      <c r="D71" s="141"/>
      <c r="E71" s="141"/>
      <c r="F71" s="141"/>
      <c r="G71" s="162" t="s">
        <v>78</v>
      </c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2"/>
      <c r="Z71" s="145" t="s">
        <v>67</v>
      </c>
      <c r="AA71" s="145"/>
      <c r="AB71" s="145"/>
      <c r="AC71" s="145"/>
      <c r="AD71" s="145"/>
      <c r="AE71" s="162" t="s">
        <v>76</v>
      </c>
      <c r="AF71" s="221"/>
      <c r="AG71" s="221"/>
      <c r="AH71" s="221"/>
      <c r="AI71" s="221"/>
      <c r="AJ71" s="221"/>
      <c r="AK71" s="221"/>
      <c r="AL71" s="221"/>
      <c r="AM71" s="221"/>
      <c r="AN71" s="222"/>
      <c r="AO71" s="160">
        <f>SUM(AO61/AO65)</f>
        <v>230234.5</v>
      </c>
      <c r="AP71" s="160"/>
      <c r="AQ71" s="160"/>
      <c r="AR71" s="160"/>
      <c r="AS71" s="160"/>
      <c r="AT71" s="160"/>
      <c r="AU71" s="160"/>
      <c r="AV71" s="160"/>
      <c r="AW71" s="160">
        <v>0</v>
      </c>
      <c r="AX71" s="160"/>
      <c r="AY71" s="160"/>
      <c r="AZ71" s="160"/>
      <c r="BA71" s="160"/>
      <c r="BB71" s="160"/>
      <c r="BC71" s="160"/>
      <c r="BD71" s="160"/>
      <c r="BE71" s="160">
        <f t="shared" ref="BE71:BE72" si="2">AO71+AW71</f>
        <v>230234.5</v>
      </c>
      <c r="BF71" s="160"/>
      <c r="BG71" s="160"/>
      <c r="BH71" s="160"/>
      <c r="BI71" s="160"/>
      <c r="BJ71" s="160"/>
      <c r="BK71" s="160"/>
      <c r="BL71" s="160"/>
    </row>
    <row r="72" spans="1:64" ht="15.75" customHeight="1" x14ac:dyDescent="0.2">
      <c r="A72" s="141"/>
      <c r="B72" s="141"/>
      <c r="C72" s="141"/>
      <c r="D72" s="141"/>
      <c r="E72" s="141"/>
      <c r="F72" s="141"/>
      <c r="G72" s="162" t="s">
        <v>315</v>
      </c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2"/>
      <c r="Z72" s="145" t="s">
        <v>67</v>
      </c>
      <c r="AA72" s="145"/>
      <c r="AB72" s="145"/>
      <c r="AC72" s="145"/>
      <c r="AD72" s="145"/>
      <c r="AE72" s="162" t="s">
        <v>76</v>
      </c>
      <c r="AF72" s="221"/>
      <c r="AG72" s="221"/>
      <c r="AH72" s="221"/>
      <c r="AI72" s="221"/>
      <c r="AJ72" s="221"/>
      <c r="AK72" s="221"/>
      <c r="AL72" s="221"/>
      <c r="AM72" s="221"/>
      <c r="AN72" s="222"/>
      <c r="AO72" s="160">
        <v>2529.5500000000002</v>
      </c>
      <c r="AP72" s="160"/>
      <c r="AQ72" s="160"/>
      <c r="AR72" s="160"/>
      <c r="AS72" s="160"/>
      <c r="AT72" s="160"/>
      <c r="AU72" s="160"/>
      <c r="AV72" s="160"/>
      <c r="AW72" s="160">
        <v>0</v>
      </c>
      <c r="AX72" s="160"/>
      <c r="AY72" s="160"/>
      <c r="AZ72" s="160"/>
      <c r="BA72" s="160"/>
      <c r="BB72" s="160"/>
      <c r="BC72" s="160"/>
      <c r="BD72" s="160"/>
      <c r="BE72" s="160">
        <f t="shared" si="2"/>
        <v>2529.5500000000002</v>
      </c>
      <c r="BF72" s="160"/>
      <c r="BG72" s="160"/>
      <c r="BH72" s="160"/>
      <c r="BI72" s="160"/>
      <c r="BJ72" s="160"/>
      <c r="BK72" s="160"/>
      <c r="BL72" s="160"/>
    </row>
    <row r="73" spans="1:64" s="61" customFormat="1" ht="12.75" customHeight="1" x14ac:dyDescent="0.2">
      <c r="A73" s="204">
        <v>4</v>
      </c>
      <c r="B73" s="204"/>
      <c r="C73" s="204"/>
      <c r="D73" s="204"/>
      <c r="E73" s="204"/>
      <c r="F73" s="204"/>
      <c r="G73" s="209" t="s">
        <v>79</v>
      </c>
      <c r="H73" s="223"/>
      <c r="I73" s="223"/>
      <c r="J73" s="223"/>
      <c r="K73" s="223"/>
      <c r="L73" s="223"/>
      <c r="M73" s="223"/>
      <c r="N73" s="223"/>
      <c r="O73" s="223"/>
      <c r="P73" s="223"/>
      <c r="Q73" s="223"/>
      <c r="R73" s="223"/>
      <c r="S73" s="223"/>
      <c r="T73" s="223"/>
      <c r="U73" s="223"/>
      <c r="V73" s="223"/>
      <c r="W73" s="223"/>
      <c r="X73" s="223"/>
      <c r="Y73" s="224"/>
      <c r="Z73" s="212"/>
      <c r="AA73" s="212"/>
      <c r="AB73" s="212"/>
      <c r="AC73" s="212"/>
      <c r="AD73" s="212"/>
      <c r="AE73" s="209"/>
      <c r="AF73" s="223"/>
      <c r="AG73" s="223"/>
      <c r="AH73" s="223"/>
      <c r="AI73" s="223"/>
      <c r="AJ73" s="223"/>
      <c r="AK73" s="223"/>
      <c r="AL73" s="223"/>
      <c r="AM73" s="223"/>
      <c r="AN73" s="224"/>
      <c r="AO73" s="161"/>
      <c r="AP73" s="161"/>
      <c r="AQ73" s="161"/>
      <c r="AR73" s="161"/>
      <c r="AS73" s="161"/>
      <c r="AT73" s="161"/>
      <c r="AU73" s="161"/>
      <c r="AV73" s="161"/>
      <c r="AW73" s="161"/>
      <c r="AX73" s="161"/>
      <c r="AY73" s="161"/>
      <c r="AZ73" s="161"/>
      <c r="BA73" s="161"/>
      <c r="BB73" s="161"/>
      <c r="BC73" s="161"/>
      <c r="BD73" s="161"/>
      <c r="BE73" s="161"/>
      <c r="BF73" s="161"/>
      <c r="BG73" s="161"/>
      <c r="BH73" s="161"/>
      <c r="BI73" s="161"/>
      <c r="BJ73" s="161"/>
      <c r="BK73" s="161"/>
      <c r="BL73" s="161"/>
    </row>
    <row r="74" spans="1:64" ht="12.75" customHeight="1" x14ac:dyDescent="0.2">
      <c r="A74" s="141"/>
      <c r="B74" s="141"/>
      <c r="C74" s="141"/>
      <c r="D74" s="141"/>
      <c r="E74" s="141"/>
      <c r="F74" s="141"/>
      <c r="G74" s="162" t="s">
        <v>316</v>
      </c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2"/>
      <c r="Z74" s="145" t="s">
        <v>81</v>
      </c>
      <c r="AA74" s="145"/>
      <c r="AB74" s="145"/>
      <c r="AC74" s="145"/>
      <c r="AD74" s="145"/>
      <c r="AE74" s="162" t="s">
        <v>76</v>
      </c>
      <c r="AF74" s="221"/>
      <c r="AG74" s="221"/>
      <c r="AH74" s="221"/>
      <c r="AI74" s="221"/>
      <c r="AJ74" s="221"/>
      <c r="AK74" s="221"/>
      <c r="AL74" s="221"/>
      <c r="AM74" s="221"/>
      <c r="AN74" s="222"/>
      <c r="AO74" s="160">
        <v>275</v>
      </c>
      <c r="AP74" s="160"/>
      <c r="AQ74" s="160"/>
      <c r="AR74" s="160"/>
      <c r="AS74" s="160"/>
      <c r="AT74" s="160"/>
      <c r="AU74" s="160"/>
      <c r="AV74" s="160"/>
      <c r="AW74" s="160">
        <v>0</v>
      </c>
      <c r="AX74" s="160"/>
      <c r="AY74" s="160"/>
      <c r="AZ74" s="160"/>
      <c r="BA74" s="160"/>
      <c r="BB74" s="160"/>
      <c r="BC74" s="160"/>
      <c r="BD74" s="160"/>
      <c r="BE74" s="160">
        <f t="shared" ref="BE74" si="3">AO74+AW74</f>
        <v>275</v>
      </c>
      <c r="BF74" s="160"/>
      <c r="BG74" s="160"/>
      <c r="BH74" s="160"/>
      <c r="BI74" s="160"/>
      <c r="BJ74" s="160"/>
      <c r="BK74" s="160"/>
      <c r="BL74" s="160"/>
    </row>
    <row r="75" spans="1:64" x14ac:dyDescent="0.2">
      <c r="AO75" s="71"/>
      <c r="AP75" s="71"/>
      <c r="AQ75" s="71"/>
      <c r="AR75" s="71"/>
      <c r="AS75" s="71"/>
      <c r="AT75" s="71"/>
      <c r="AU75" s="71"/>
      <c r="AV75" s="71"/>
      <c r="AW75" s="71"/>
      <c r="AX75" s="71"/>
      <c r="AY75" s="71"/>
      <c r="AZ75" s="71"/>
      <c r="BA75" s="71"/>
      <c r="BB75" s="71"/>
      <c r="BC75" s="71"/>
      <c r="BD75" s="71"/>
      <c r="BE75" s="71"/>
      <c r="BF75" s="71"/>
      <c r="BG75" s="71"/>
      <c r="BH75" s="71"/>
      <c r="BI75" s="71"/>
      <c r="BJ75" s="71"/>
      <c r="BK75" s="71"/>
      <c r="BL75" s="71"/>
    </row>
    <row r="77" spans="1:64" ht="16.5" customHeight="1" x14ac:dyDescent="0.2">
      <c r="A77" s="225" t="s">
        <v>86</v>
      </c>
      <c r="B77" s="226"/>
      <c r="C77" s="226"/>
      <c r="D77" s="226"/>
      <c r="E77" s="226"/>
      <c r="F77" s="226"/>
      <c r="G77" s="226"/>
      <c r="H77" s="226"/>
      <c r="I77" s="226"/>
      <c r="J77" s="226"/>
      <c r="K77" s="226"/>
      <c r="L77" s="226"/>
      <c r="M77" s="226"/>
      <c r="N77" s="226"/>
      <c r="O77" s="226"/>
      <c r="P77" s="226"/>
      <c r="Q77" s="226"/>
      <c r="R77" s="226"/>
      <c r="S77" s="226"/>
      <c r="T77" s="226"/>
      <c r="U77" s="226"/>
      <c r="V77" s="226"/>
      <c r="W77" s="227"/>
      <c r="X77" s="227"/>
      <c r="Y77" s="227"/>
      <c r="Z77" s="227"/>
      <c r="AA77" s="227"/>
      <c r="AB77" s="227"/>
      <c r="AC77" s="227"/>
      <c r="AD77" s="227"/>
      <c r="AE77" s="227"/>
      <c r="AF77" s="227"/>
      <c r="AG77" s="227"/>
      <c r="AH77" s="227"/>
      <c r="AI77" s="227"/>
      <c r="AJ77" s="227"/>
      <c r="AK77" s="227"/>
      <c r="AL77" s="227"/>
      <c r="AM77" s="227"/>
      <c r="AN77" s="64"/>
      <c r="AO77" s="164" t="s">
        <v>299</v>
      </c>
      <c r="AP77" s="165"/>
      <c r="AQ77" s="165"/>
      <c r="AR77" s="165"/>
      <c r="AS77" s="165"/>
      <c r="AT77" s="165"/>
      <c r="AU77" s="165"/>
      <c r="AV77" s="165"/>
      <c r="AW77" s="165"/>
      <c r="AX77" s="165"/>
      <c r="AY77" s="165"/>
      <c r="AZ77" s="165"/>
      <c r="BA77" s="165"/>
      <c r="BB77" s="165"/>
      <c r="BC77" s="165"/>
      <c r="BD77" s="165"/>
      <c r="BE77" s="165"/>
      <c r="BF77" s="165"/>
      <c r="BG77" s="165"/>
    </row>
    <row r="78" spans="1:64" x14ac:dyDescent="0.2">
      <c r="W78" s="228" t="s">
        <v>5</v>
      </c>
      <c r="X78" s="228"/>
      <c r="Y78" s="228"/>
      <c r="Z78" s="228"/>
      <c r="AA78" s="228"/>
      <c r="AB78" s="228"/>
      <c r="AC78" s="228"/>
      <c r="AD78" s="228"/>
      <c r="AE78" s="228"/>
      <c r="AF78" s="228"/>
      <c r="AG78" s="228"/>
      <c r="AH78" s="228"/>
      <c r="AI78" s="228"/>
      <c r="AJ78" s="228"/>
      <c r="AK78" s="228"/>
      <c r="AL78" s="228"/>
      <c r="AM78" s="228"/>
      <c r="AO78" s="228" t="s">
        <v>46</v>
      </c>
      <c r="AP78" s="228"/>
      <c r="AQ78" s="228"/>
      <c r="AR78" s="228"/>
      <c r="AS78" s="228"/>
      <c r="AT78" s="228"/>
      <c r="AU78" s="228"/>
      <c r="AV78" s="228"/>
      <c r="AW78" s="228"/>
      <c r="AX78" s="228"/>
      <c r="AY78" s="228"/>
      <c r="AZ78" s="228"/>
      <c r="BA78" s="228"/>
      <c r="BB78" s="228"/>
      <c r="BC78" s="228"/>
      <c r="BD78" s="228"/>
      <c r="BE78" s="228"/>
      <c r="BF78" s="228"/>
      <c r="BG78" s="228"/>
    </row>
    <row r="79" spans="1:64" ht="15.75" customHeight="1" x14ac:dyDescent="0.2">
      <c r="A79" s="229" t="s">
        <v>3</v>
      </c>
      <c r="B79" s="229"/>
      <c r="C79" s="229"/>
      <c r="D79" s="229"/>
      <c r="E79" s="229"/>
      <c r="F79" s="229"/>
    </row>
    <row r="80" spans="1:64" ht="13.15" customHeight="1" x14ac:dyDescent="0.2">
      <c r="A80" s="172" t="s">
        <v>85</v>
      </c>
      <c r="B80" s="165"/>
      <c r="C80" s="165"/>
      <c r="D80" s="165"/>
      <c r="E80" s="165"/>
      <c r="F80" s="165"/>
      <c r="G80" s="165"/>
      <c r="H80" s="165"/>
      <c r="I80" s="165"/>
      <c r="J80" s="165"/>
      <c r="K80" s="165"/>
      <c r="L80" s="165"/>
      <c r="M80" s="165"/>
      <c r="N80" s="165"/>
      <c r="O80" s="165"/>
      <c r="P80" s="165"/>
      <c r="Q80" s="165"/>
      <c r="R80" s="165"/>
      <c r="S80" s="165"/>
      <c r="T80" s="165"/>
      <c r="U80" s="165"/>
      <c r="V80" s="165"/>
      <c r="W80" s="165"/>
      <c r="X80" s="165"/>
      <c r="Y80" s="165"/>
      <c r="Z80" s="165"/>
      <c r="AA80" s="165"/>
      <c r="AB80" s="165"/>
      <c r="AC80" s="165"/>
      <c r="AD80" s="165"/>
      <c r="AE80" s="165"/>
      <c r="AF80" s="165"/>
      <c r="AG80" s="165"/>
      <c r="AH80" s="165"/>
      <c r="AI80" s="165"/>
      <c r="AJ80" s="165"/>
      <c r="AK80" s="165"/>
      <c r="AL80" s="165"/>
      <c r="AM80" s="165"/>
      <c r="AN80" s="165"/>
      <c r="AO80" s="165"/>
      <c r="AP80" s="165"/>
      <c r="AQ80" s="165"/>
      <c r="AR80" s="165"/>
      <c r="AS80" s="165"/>
    </row>
    <row r="81" spans="1:59" x14ac:dyDescent="0.2">
      <c r="A81" s="232" t="s">
        <v>42</v>
      </c>
      <c r="B81" s="232"/>
      <c r="C81" s="232"/>
      <c r="D81" s="232"/>
      <c r="E81" s="232"/>
      <c r="F81" s="232"/>
      <c r="G81" s="232"/>
      <c r="H81" s="232"/>
      <c r="I81" s="232"/>
      <c r="J81" s="232"/>
      <c r="K81" s="232"/>
      <c r="L81" s="232"/>
      <c r="M81" s="232"/>
      <c r="N81" s="232"/>
      <c r="O81" s="232"/>
      <c r="P81" s="232"/>
      <c r="Q81" s="232"/>
      <c r="R81" s="232"/>
      <c r="S81" s="232"/>
      <c r="T81" s="232"/>
      <c r="U81" s="232"/>
      <c r="V81" s="232"/>
      <c r="W81" s="232"/>
      <c r="X81" s="232"/>
      <c r="Y81" s="232"/>
      <c r="Z81" s="232"/>
      <c r="AA81" s="232"/>
      <c r="AB81" s="232"/>
      <c r="AC81" s="232"/>
      <c r="AD81" s="232"/>
      <c r="AE81" s="232"/>
      <c r="AF81" s="232"/>
      <c r="AG81" s="232"/>
      <c r="AH81" s="232"/>
      <c r="AI81" s="232"/>
      <c r="AJ81" s="232"/>
      <c r="AK81" s="232"/>
      <c r="AL81" s="232"/>
      <c r="AM81" s="232"/>
      <c r="AN81" s="232"/>
      <c r="AO81" s="232"/>
      <c r="AP81" s="232"/>
      <c r="AQ81" s="232"/>
      <c r="AR81" s="232"/>
      <c r="AS81" s="232"/>
    </row>
    <row r="82" spans="1:59" ht="10.5" customHeight="1" x14ac:dyDescent="0.2">
      <c r="A82" s="38"/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38"/>
      <c r="AS82" s="38"/>
    </row>
    <row r="83" spans="1:59" ht="15.75" customHeight="1" x14ac:dyDescent="0.2">
      <c r="A83" s="225" t="s">
        <v>87</v>
      </c>
      <c r="B83" s="226"/>
      <c r="C83" s="226"/>
      <c r="D83" s="226"/>
      <c r="E83" s="226"/>
      <c r="F83" s="226"/>
      <c r="G83" s="226"/>
      <c r="H83" s="226"/>
      <c r="I83" s="226"/>
      <c r="J83" s="226"/>
      <c r="K83" s="226"/>
      <c r="L83" s="226"/>
      <c r="M83" s="226"/>
      <c r="N83" s="226"/>
      <c r="O83" s="226"/>
      <c r="P83" s="226"/>
      <c r="Q83" s="226"/>
      <c r="R83" s="226"/>
      <c r="S83" s="226"/>
      <c r="T83" s="226"/>
      <c r="U83" s="226"/>
      <c r="V83" s="226"/>
      <c r="W83" s="65"/>
      <c r="X83" s="65"/>
      <c r="Y83" s="65"/>
      <c r="Z83" s="65"/>
      <c r="AA83" s="65"/>
      <c r="AB83" s="65"/>
      <c r="AC83" s="65"/>
      <c r="AD83" s="65"/>
      <c r="AE83" s="65"/>
      <c r="AF83" s="65"/>
      <c r="AG83" s="65"/>
      <c r="AH83" s="65"/>
      <c r="AI83" s="65"/>
      <c r="AJ83" s="65"/>
      <c r="AK83" s="65"/>
      <c r="AL83" s="65"/>
      <c r="AM83" s="65"/>
      <c r="AN83" s="64"/>
      <c r="AO83" s="66"/>
      <c r="AP83" s="67"/>
      <c r="AQ83" s="67"/>
      <c r="AR83" s="67"/>
      <c r="AS83" s="67"/>
      <c r="AT83" s="67"/>
      <c r="AU83" s="67"/>
      <c r="AV83" s="67"/>
      <c r="AW83" s="67"/>
      <c r="AX83" s="67"/>
      <c r="AY83" s="67"/>
      <c r="AZ83" s="67"/>
      <c r="BA83" s="67"/>
      <c r="BB83" s="67"/>
      <c r="BC83" s="67"/>
      <c r="BD83" s="67"/>
      <c r="BE83" s="67"/>
      <c r="BF83" s="67"/>
      <c r="BG83" s="67"/>
    </row>
    <row r="84" spans="1:59" ht="15.75" customHeight="1" x14ac:dyDescent="0.2">
      <c r="A84" s="225" t="s">
        <v>291</v>
      </c>
      <c r="B84" s="225"/>
      <c r="C84" s="225"/>
      <c r="D84" s="225"/>
      <c r="E84" s="225"/>
      <c r="F84" s="225"/>
      <c r="G84" s="225"/>
      <c r="H84" s="225"/>
      <c r="I84" s="225"/>
      <c r="J84" s="225"/>
      <c r="K84" s="225"/>
      <c r="L84" s="225"/>
      <c r="M84" s="225"/>
      <c r="N84" s="225"/>
      <c r="O84" s="225"/>
      <c r="P84" s="225"/>
      <c r="Q84" s="225"/>
      <c r="R84" s="225"/>
      <c r="S84" s="225"/>
      <c r="T84" s="225"/>
      <c r="U84" s="225"/>
      <c r="V84" s="225"/>
      <c r="W84" s="227"/>
      <c r="X84" s="227"/>
      <c r="Y84" s="227"/>
      <c r="Z84" s="227"/>
      <c r="AA84" s="227"/>
      <c r="AB84" s="227"/>
      <c r="AC84" s="227"/>
      <c r="AD84" s="227"/>
      <c r="AE84" s="227"/>
      <c r="AF84" s="227"/>
      <c r="AG84" s="227"/>
      <c r="AH84" s="227"/>
      <c r="AI84" s="227"/>
      <c r="AJ84" s="227"/>
      <c r="AK84" s="227"/>
      <c r="AL84" s="227"/>
      <c r="AM84" s="227"/>
      <c r="AN84" s="64"/>
      <c r="AO84" s="164" t="s">
        <v>300</v>
      </c>
      <c r="AP84" s="165"/>
      <c r="AQ84" s="165"/>
      <c r="AR84" s="165"/>
      <c r="AS84" s="165"/>
      <c r="AT84" s="165"/>
      <c r="AU84" s="165"/>
      <c r="AV84" s="165"/>
      <c r="AW84" s="165"/>
      <c r="AX84" s="165"/>
      <c r="AY84" s="165"/>
      <c r="AZ84" s="165"/>
      <c r="BA84" s="165"/>
      <c r="BB84" s="165"/>
      <c r="BC84" s="165"/>
      <c r="BD84" s="165"/>
      <c r="BE84" s="165"/>
      <c r="BF84" s="165"/>
      <c r="BG84" s="165"/>
    </row>
    <row r="85" spans="1:59" x14ac:dyDescent="0.2">
      <c r="W85" s="228" t="s">
        <v>5</v>
      </c>
      <c r="X85" s="228"/>
      <c r="Y85" s="228"/>
      <c r="Z85" s="228"/>
      <c r="AA85" s="228"/>
      <c r="AB85" s="228"/>
      <c r="AC85" s="228"/>
      <c r="AD85" s="228"/>
      <c r="AE85" s="228"/>
      <c r="AF85" s="228"/>
      <c r="AG85" s="228"/>
      <c r="AH85" s="228"/>
      <c r="AI85" s="228"/>
      <c r="AJ85" s="228"/>
      <c r="AK85" s="228"/>
      <c r="AL85" s="228"/>
      <c r="AM85" s="228"/>
      <c r="AO85" s="228" t="s">
        <v>46</v>
      </c>
      <c r="AP85" s="228"/>
      <c r="AQ85" s="228"/>
      <c r="AR85" s="228"/>
      <c r="AS85" s="228"/>
      <c r="AT85" s="228"/>
      <c r="AU85" s="228"/>
      <c r="AV85" s="228"/>
      <c r="AW85" s="228"/>
      <c r="AX85" s="228"/>
      <c r="AY85" s="228"/>
      <c r="AZ85" s="228"/>
      <c r="BA85" s="228"/>
      <c r="BB85" s="228"/>
      <c r="BC85" s="228"/>
      <c r="BD85" s="228"/>
      <c r="BE85" s="228"/>
      <c r="BF85" s="228"/>
      <c r="BG85" s="228"/>
    </row>
    <row r="86" spans="1:59" x14ac:dyDescent="0.2">
      <c r="A86" s="231"/>
      <c r="B86" s="231"/>
      <c r="C86" s="231"/>
      <c r="D86" s="231"/>
      <c r="E86" s="231"/>
      <c r="F86" s="231"/>
      <c r="G86" s="231"/>
      <c r="H86" s="231"/>
      <c r="AO86" s="84"/>
      <c r="AP86" s="84"/>
      <c r="AQ86" s="84"/>
      <c r="AR86" s="84"/>
      <c r="AS86" s="84"/>
      <c r="AT86" s="84"/>
      <c r="AU86" s="84"/>
      <c r="AV86" s="84"/>
      <c r="AW86" s="84"/>
      <c r="AX86" s="84"/>
      <c r="AY86" s="84"/>
      <c r="AZ86" s="84"/>
      <c r="BA86" s="84"/>
      <c r="BB86" s="84"/>
      <c r="BC86" s="84"/>
      <c r="BD86" s="84"/>
      <c r="BE86" s="84"/>
      <c r="BF86" s="84"/>
      <c r="BG86" s="84"/>
    </row>
    <row r="87" spans="1:59" x14ac:dyDescent="0.2">
      <c r="A87" s="228" t="s">
        <v>40</v>
      </c>
      <c r="B87" s="228"/>
      <c r="C87" s="228"/>
      <c r="D87" s="228"/>
      <c r="E87" s="228"/>
      <c r="F87" s="228"/>
      <c r="G87" s="228"/>
      <c r="H87" s="228"/>
      <c r="I87" s="84"/>
      <c r="J87" s="84"/>
      <c r="K87" s="84"/>
      <c r="L87" s="84"/>
      <c r="M87" s="84"/>
      <c r="N87" s="84"/>
      <c r="O87" s="84"/>
      <c r="P87" s="84"/>
      <c r="Q87" s="84"/>
    </row>
    <row r="88" spans="1:59" x14ac:dyDescent="0.2">
      <c r="A88" s="68" t="s">
        <v>41</v>
      </c>
    </row>
  </sheetData>
  <mergeCells count="238">
    <mergeCell ref="W85:AM85"/>
    <mergeCell ref="AO85:BG85"/>
    <mergeCell ref="A86:H86"/>
    <mergeCell ref="A87:H87"/>
    <mergeCell ref="W78:AM78"/>
    <mergeCell ref="AO78:BG78"/>
    <mergeCell ref="A79:F79"/>
    <mergeCell ref="A80:AS80"/>
    <mergeCell ref="A81:AS81"/>
    <mergeCell ref="A83:V83"/>
    <mergeCell ref="A84:V84"/>
    <mergeCell ref="W84:AM84"/>
    <mergeCell ref="AO84:BG84"/>
    <mergeCell ref="A74:F74"/>
    <mergeCell ref="G74:Y74"/>
    <mergeCell ref="Z74:AD74"/>
    <mergeCell ref="AE74:AN74"/>
    <mergeCell ref="AO74:AV74"/>
    <mergeCell ref="AW74:BD74"/>
    <mergeCell ref="BE74:BL74"/>
    <mergeCell ref="A77:V77"/>
    <mergeCell ref="W77:AM77"/>
    <mergeCell ref="AO77:BG77"/>
    <mergeCell ref="A72:F72"/>
    <mergeCell ref="G72:Y72"/>
    <mergeCell ref="Z72:AD72"/>
    <mergeCell ref="AE72:AN72"/>
    <mergeCell ref="AO72:AV72"/>
    <mergeCell ref="AW72:BD72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0:F70"/>
    <mergeCell ref="G70:Y70"/>
    <mergeCell ref="Z70:AD70"/>
    <mergeCell ref="AE70:AN70"/>
    <mergeCell ref="AO70:AV70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68:F68"/>
    <mergeCell ref="G68:Y68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6:F66"/>
    <mergeCell ref="G66:Y66"/>
    <mergeCell ref="Z66:AD66"/>
    <mergeCell ref="AE66:AN66"/>
    <mergeCell ref="AO66:AV66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4:F64"/>
    <mergeCell ref="G64:Y64"/>
    <mergeCell ref="Z64:AD64"/>
    <mergeCell ref="AE64:AN64"/>
    <mergeCell ref="AO64:AV64"/>
    <mergeCell ref="AW64:BD64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2:F62"/>
    <mergeCell ref="G62:Y62"/>
    <mergeCell ref="Z62:AD62"/>
    <mergeCell ref="AE62:AN62"/>
    <mergeCell ref="AO62:AV62"/>
    <mergeCell ref="AW62:BD62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0:F60"/>
    <mergeCell ref="G60:Y60"/>
    <mergeCell ref="Z60:AD60"/>
    <mergeCell ref="AE60:AN60"/>
    <mergeCell ref="AO60:AV60"/>
    <mergeCell ref="AW60:BD60"/>
    <mergeCell ref="BE60:BL60"/>
    <mergeCell ref="A61:F61"/>
    <mergeCell ref="G61:Y61"/>
    <mergeCell ref="Z61:AD61"/>
    <mergeCell ref="AE61:AN61"/>
    <mergeCell ref="AO61:AV61"/>
    <mergeCell ref="AW61:BD61"/>
    <mergeCell ref="BE61:BL61"/>
    <mergeCell ref="A57:BL57"/>
    <mergeCell ref="A58:F58"/>
    <mergeCell ref="G58:Y58"/>
    <mergeCell ref="Z58:AD58"/>
    <mergeCell ref="AE58:AN58"/>
    <mergeCell ref="AO58:AV58"/>
    <mergeCell ref="AW58:BD58"/>
    <mergeCell ref="BE58:BL58"/>
    <mergeCell ref="A59:F59"/>
    <mergeCell ref="G59:Y59"/>
    <mergeCell ref="Z59:AD59"/>
    <mergeCell ref="AE59:AN59"/>
    <mergeCell ref="AO59:AV59"/>
    <mergeCell ref="AW59:BD59"/>
    <mergeCell ref="BE59:BL59"/>
    <mergeCell ref="A54:C54"/>
    <mergeCell ref="D54:AA54"/>
    <mergeCell ref="AB54:AI54"/>
    <mergeCell ref="AJ54:AQ54"/>
    <mergeCell ref="AR54:AY54"/>
    <mergeCell ref="A55:C55"/>
    <mergeCell ref="D55:AA55"/>
    <mergeCell ref="AB55:AI55"/>
    <mergeCell ref="AJ55:AQ55"/>
    <mergeCell ref="AR55:AY55"/>
    <mergeCell ref="A49:BL49"/>
    <mergeCell ref="A50:AY50"/>
    <mergeCell ref="A51:C52"/>
    <mergeCell ref="D51:AA52"/>
    <mergeCell ref="AB51:AI52"/>
    <mergeCell ref="AJ51:AQ52"/>
    <mergeCell ref="AR51:AY52"/>
    <mergeCell ref="A53:C53"/>
    <mergeCell ref="D53:AA53"/>
    <mergeCell ref="AB53:AI53"/>
    <mergeCell ref="AJ53:AQ53"/>
    <mergeCell ref="AR53:AY53"/>
    <mergeCell ref="A46:C46"/>
    <mergeCell ref="D46:AB46"/>
    <mergeCell ref="AC46:AJ46"/>
    <mergeCell ref="AK46:AR46"/>
    <mergeCell ref="AS46:AZ46"/>
    <mergeCell ref="A47:C47"/>
    <mergeCell ref="D47:AB47"/>
    <mergeCell ref="AC47:AJ47"/>
    <mergeCell ref="AK47:AR47"/>
    <mergeCell ref="AS47:AZ47"/>
    <mergeCell ref="A42:AZ42"/>
    <mergeCell ref="A43:C44"/>
    <mergeCell ref="D43:AB44"/>
    <mergeCell ref="AC43:AJ44"/>
    <mergeCell ref="AK43:AR44"/>
    <mergeCell ref="AS43:AZ44"/>
    <mergeCell ref="A45:C45"/>
    <mergeCell ref="D45:AB45"/>
    <mergeCell ref="AC45:AJ45"/>
    <mergeCell ref="AK45:AR45"/>
    <mergeCell ref="AS45:AZ45"/>
    <mergeCell ref="A34:BL34"/>
    <mergeCell ref="A36:BL36"/>
    <mergeCell ref="A37:F37"/>
    <mergeCell ref="G37:BL37"/>
    <mergeCell ref="A38:F38"/>
    <mergeCell ref="G38:BL38"/>
    <mergeCell ref="A39:F39"/>
    <mergeCell ref="G39:BL39"/>
    <mergeCell ref="A41:AZ41"/>
    <mergeCell ref="A26:BL26"/>
    <mergeCell ref="A28:BL28"/>
    <mergeCell ref="A29:F29"/>
    <mergeCell ref="G29:BL29"/>
    <mergeCell ref="A30:F30"/>
    <mergeCell ref="G30:BL30"/>
    <mergeCell ref="A31:F31"/>
    <mergeCell ref="G31:BL31"/>
    <mergeCell ref="A33:BL33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25:BL25"/>
    <mergeCell ref="B17:L17"/>
    <mergeCell ref="N17:AS17"/>
    <mergeCell ref="AU17:BB17"/>
    <mergeCell ref="B19:L19"/>
    <mergeCell ref="N19:Y19"/>
    <mergeCell ref="AA19:AI19"/>
    <mergeCell ref="AK19:BC19"/>
    <mergeCell ref="BE19:BL19"/>
    <mergeCell ref="B20:L20"/>
    <mergeCell ref="N20:Y20"/>
    <mergeCell ref="AA20:AI20"/>
    <mergeCell ref="AK20:BC20"/>
    <mergeCell ref="BE20:BL20"/>
    <mergeCell ref="A11:BL11"/>
    <mergeCell ref="B13:L13"/>
    <mergeCell ref="N13:AS13"/>
    <mergeCell ref="AU13:BB13"/>
    <mergeCell ref="B14:L14"/>
    <mergeCell ref="N14:AS14"/>
    <mergeCell ref="AU14:BB14"/>
    <mergeCell ref="B16:L16"/>
    <mergeCell ref="N16:AS16"/>
    <mergeCell ref="AU16:BB16"/>
    <mergeCell ref="AO1:BL1"/>
    <mergeCell ref="AO2:BL2"/>
    <mergeCell ref="AO3:BL3"/>
    <mergeCell ref="AO4:BL4"/>
    <mergeCell ref="AO5:BL5"/>
    <mergeCell ref="AO6:BF6"/>
    <mergeCell ref="AO7:AU7"/>
    <mergeCell ref="AW7:BF7"/>
    <mergeCell ref="A10:BL10"/>
  </mergeCells>
  <conditionalFormatting sqref="G60:L60">
    <cfRule type="cellIs" dxfId="115" priority="22" stopIfTrue="1" operator="equal">
      <formula>#REF!</formula>
    </cfRule>
  </conditionalFormatting>
  <conditionalFormatting sqref="D46">
    <cfRule type="cellIs" dxfId="114" priority="23" stopIfTrue="1" operator="equal">
      <formula>#REF!</formula>
    </cfRule>
  </conditionalFormatting>
  <conditionalFormatting sqref="A60:F60">
    <cfRule type="cellIs" dxfId="113" priority="24" stopIfTrue="1" operator="equal">
      <formula>0</formula>
    </cfRule>
  </conditionalFormatting>
  <conditionalFormatting sqref="D47">
    <cfRule type="cellIs" dxfId="112" priority="21" stopIfTrue="1" operator="equal">
      <formula>$D46</formula>
    </cfRule>
  </conditionalFormatting>
  <conditionalFormatting sqref="G61:G62">
    <cfRule type="cellIs" dxfId="111" priority="19" stopIfTrue="1" operator="equal">
      <formula>#REF!</formula>
    </cfRule>
  </conditionalFormatting>
  <conditionalFormatting sqref="A61:F62">
    <cfRule type="cellIs" dxfId="110" priority="20" stopIfTrue="1" operator="equal">
      <formula>0</formula>
    </cfRule>
  </conditionalFormatting>
  <conditionalFormatting sqref="G63:G64">
    <cfRule type="cellIs" dxfId="109" priority="17" stopIfTrue="1" operator="equal">
      <formula>$G61</formula>
    </cfRule>
  </conditionalFormatting>
  <conditionalFormatting sqref="A63:F64">
    <cfRule type="cellIs" dxfId="108" priority="18" stopIfTrue="1" operator="equal">
      <formula>0</formula>
    </cfRule>
  </conditionalFormatting>
  <conditionalFormatting sqref="G66:G67">
    <cfRule type="cellIs" dxfId="107" priority="15" stopIfTrue="1" operator="equal">
      <formula>$G63</formula>
    </cfRule>
  </conditionalFormatting>
  <conditionalFormatting sqref="A66:F67">
    <cfRule type="cellIs" dxfId="106" priority="16" stopIfTrue="1" operator="equal">
      <formula>0</formula>
    </cfRule>
  </conditionalFormatting>
  <conditionalFormatting sqref="G68">
    <cfRule type="cellIs" dxfId="105" priority="13" stopIfTrue="1" operator="equal">
      <formula>$G66</formula>
    </cfRule>
  </conditionalFormatting>
  <conditionalFormatting sqref="A68:F68">
    <cfRule type="cellIs" dxfId="104" priority="14" stopIfTrue="1" operator="equal">
      <formula>0</formula>
    </cfRule>
  </conditionalFormatting>
  <conditionalFormatting sqref="G69">
    <cfRule type="cellIs" dxfId="103" priority="11" stopIfTrue="1" operator="equal">
      <formula>$G68</formula>
    </cfRule>
  </conditionalFormatting>
  <conditionalFormatting sqref="A69:F69">
    <cfRule type="cellIs" dxfId="102" priority="12" stopIfTrue="1" operator="equal">
      <formula>0</formula>
    </cfRule>
  </conditionalFormatting>
  <conditionalFormatting sqref="G70">
    <cfRule type="cellIs" dxfId="101" priority="9" stopIfTrue="1" operator="equal">
      <formula>$G69</formula>
    </cfRule>
  </conditionalFormatting>
  <conditionalFormatting sqref="A70:F70">
    <cfRule type="cellIs" dxfId="100" priority="10" stopIfTrue="1" operator="equal">
      <formula>0</formula>
    </cfRule>
  </conditionalFormatting>
  <conditionalFormatting sqref="G71:G72">
    <cfRule type="cellIs" dxfId="99" priority="7" stopIfTrue="1" operator="equal">
      <formula>$G70</formula>
    </cfRule>
  </conditionalFormatting>
  <conditionalFormatting sqref="A71:F72">
    <cfRule type="cellIs" dxfId="98" priority="8" stopIfTrue="1" operator="equal">
      <formula>0</formula>
    </cfRule>
  </conditionalFormatting>
  <conditionalFormatting sqref="G65">
    <cfRule type="cellIs" dxfId="97" priority="5" stopIfTrue="1" operator="equal">
      <formula>$G63</formula>
    </cfRule>
  </conditionalFormatting>
  <conditionalFormatting sqref="A65:F65">
    <cfRule type="cellIs" dxfId="96" priority="6" stopIfTrue="1" operator="equal">
      <formula>0</formula>
    </cfRule>
  </conditionalFormatting>
  <conditionalFormatting sqref="G73">
    <cfRule type="cellIs" dxfId="95" priority="3" stopIfTrue="1" operator="equal">
      <formula>$G72</formula>
    </cfRule>
  </conditionalFormatting>
  <conditionalFormatting sqref="A73:F73">
    <cfRule type="cellIs" dxfId="94" priority="4" stopIfTrue="1" operator="equal">
      <formula>0</formula>
    </cfRule>
  </conditionalFormatting>
  <conditionalFormatting sqref="G74">
    <cfRule type="cellIs" dxfId="93" priority="1" stopIfTrue="1" operator="equal">
      <formula>$G73</formula>
    </cfRule>
  </conditionalFormatting>
  <conditionalFormatting sqref="A74:F74">
    <cfRule type="cellIs" dxfId="92" priority="2" stopIfTrue="1" operator="equal">
      <formula>0</formula>
    </cfRule>
  </conditionalFormatting>
  <pageMargins left="0.78740157480314965" right="0.78740157480314965" top="1.1811023622047245" bottom="0.39370078740157483" header="0" footer="0"/>
  <pageSetup paperSize="9" scale="70" fitToHeight="500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CA89"/>
  <sheetViews>
    <sheetView view="pageBreakPreview" zoomScale="60" zoomScaleNormal="100" workbookViewId="0">
      <selection activeCell="AW7" sqref="AW7:BF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x14ac:dyDescent="0.2">
      <c r="AO1" s="88" t="s">
        <v>30</v>
      </c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</row>
    <row r="2" spans="1:77" ht="15.75" x14ac:dyDescent="0.2">
      <c r="AO2" s="89" t="s">
        <v>0</v>
      </c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</row>
    <row r="3" spans="1:77" x14ac:dyDescent="0.2">
      <c r="AO3" s="90" t="s">
        <v>290</v>
      </c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  <c r="BL3" s="91"/>
    </row>
    <row r="4" spans="1:77" x14ac:dyDescent="0.2">
      <c r="AO4" s="92" t="s">
        <v>84</v>
      </c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</row>
    <row r="5" spans="1:77" x14ac:dyDescent="0.2">
      <c r="AO5" s="94" t="s">
        <v>17</v>
      </c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</row>
    <row r="6" spans="1:77" x14ac:dyDescent="0.2">
      <c r="AO6" s="95"/>
      <c r="AP6" s="95"/>
      <c r="AQ6" s="95"/>
      <c r="AR6" s="95"/>
      <c r="AS6" s="95"/>
      <c r="AT6" s="95"/>
      <c r="AU6" s="95"/>
      <c r="AV6" s="95"/>
      <c r="AW6" s="95"/>
      <c r="AX6" s="95"/>
      <c r="AY6" s="95"/>
      <c r="AZ6" s="95"/>
      <c r="BA6" s="95"/>
      <c r="BB6" s="95"/>
      <c r="BC6" s="95"/>
      <c r="BD6" s="95"/>
      <c r="BE6" s="95"/>
      <c r="BF6" s="95"/>
    </row>
    <row r="7" spans="1:77" x14ac:dyDescent="0.2">
      <c r="AO7" s="164" t="s">
        <v>514</v>
      </c>
      <c r="AP7" s="165"/>
      <c r="AQ7" s="165"/>
      <c r="AR7" s="165"/>
      <c r="AS7" s="165"/>
      <c r="AT7" s="165"/>
      <c r="AU7" s="165"/>
      <c r="AV7" s="1" t="s">
        <v>57</v>
      </c>
      <c r="AW7" s="96">
        <v>149</v>
      </c>
      <c r="AX7" s="91"/>
      <c r="AY7" s="91"/>
      <c r="AZ7" s="91"/>
      <c r="BA7" s="91"/>
      <c r="BB7" s="91"/>
      <c r="BC7" s="91"/>
      <c r="BD7" s="91"/>
      <c r="BE7" s="91"/>
      <c r="BF7" s="91"/>
    </row>
    <row r="8" spans="1:77" x14ac:dyDescent="0.2">
      <c r="AO8" s="31"/>
      <c r="AP8" s="31"/>
      <c r="AQ8" s="31"/>
      <c r="AR8" s="31"/>
      <c r="AS8" s="31"/>
      <c r="AT8" s="31"/>
      <c r="AU8" s="31"/>
      <c r="AW8" s="17"/>
      <c r="AX8" s="17"/>
      <c r="AY8" s="17"/>
      <c r="AZ8" s="17"/>
      <c r="BA8" s="17"/>
      <c r="BB8" s="17"/>
      <c r="BC8" s="17"/>
      <c r="BD8" s="17"/>
      <c r="BE8" s="17"/>
      <c r="BF8" s="17"/>
    </row>
    <row r="10" spans="1:77" ht="15.75" x14ac:dyDescent="0.2">
      <c r="A10" s="97" t="s">
        <v>18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97"/>
      <c r="BG10" s="97"/>
      <c r="BH10" s="97"/>
      <c r="BI10" s="97"/>
      <c r="BJ10" s="97"/>
      <c r="BK10" s="97"/>
      <c r="BL10" s="97"/>
    </row>
    <row r="11" spans="1:77" ht="15.75" x14ac:dyDescent="0.2">
      <c r="A11" s="97" t="s">
        <v>296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7"/>
      <c r="BF11" s="97"/>
      <c r="BG11" s="97"/>
      <c r="BH11" s="97"/>
      <c r="BI11" s="97"/>
      <c r="BJ11" s="97"/>
      <c r="BK11" s="97"/>
      <c r="BL11" s="97"/>
    </row>
    <row r="12" spans="1:77" ht="15.75" x14ac:dyDescent="0.2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</row>
    <row r="13" spans="1:77" customFormat="1" ht="14.25" x14ac:dyDescent="0.2">
      <c r="A13" s="19" t="s">
        <v>47</v>
      </c>
      <c r="B13" s="98" t="s">
        <v>83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28"/>
      <c r="N13" s="100" t="s">
        <v>84</v>
      </c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29"/>
      <c r="AU13" s="98" t="s">
        <v>88</v>
      </c>
      <c r="AV13" s="99"/>
      <c r="AW13" s="99"/>
      <c r="AX13" s="99"/>
      <c r="AY13" s="99"/>
      <c r="AZ13" s="99"/>
      <c r="BA13" s="99"/>
      <c r="BB13" s="9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x14ac:dyDescent="0.2">
      <c r="A14" s="27"/>
      <c r="B14" s="101" t="s">
        <v>50</v>
      </c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27"/>
      <c r="N14" s="102" t="s">
        <v>56</v>
      </c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J14" s="102"/>
      <c r="AK14" s="102"/>
      <c r="AL14" s="102"/>
      <c r="AM14" s="102"/>
      <c r="AN14" s="102"/>
      <c r="AO14" s="102"/>
      <c r="AP14" s="102"/>
      <c r="AQ14" s="102"/>
      <c r="AR14" s="102"/>
      <c r="AS14" s="102"/>
      <c r="AT14" s="27"/>
      <c r="AU14" s="101" t="s">
        <v>49</v>
      </c>
      <c r="AV14" s="101"/>
      <c r="AW14" s="101"/>
      <c r="AX14" s="101"/>
      <c r="AY14" s="101"/>
      <c r="AZ14" s="101"/>
      <c r="BA14" s="101"/>
      <c r="BB14" s="101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3"/>
      <c r="BF15" s="23"/>
      <c r="BG15" s="23"/>
      <c r="BH15" s="23"/>
      <c r="BI15" s="23"/>
      <c r="BJ15" s="23"/>
      <c r="BK15" s="23"/>
      <c r="BL15" s="23"/>
    </row>
    <row r="16" spans="1:77" customFormat="1" ht="15" x14ac:dyDescent="0.2">
      <c r="A16" s="30" t="s">
        <v>4</v>
      </c>
      <c r="B16" s="98" t="s">
        <v>92</v>
      </c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28"/>
      <c r="N16" s="100" t="s">
        <v>84</v>
      </c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29"/>
      <c r="AU16" s="98" t="s">
        <v>88</v>
      </c>
      <c r="AV16" s="99"/>
      <c r="AW16" s="99"/>
      <c r="AX16" s="99"/>
      <c r="AY16" s="99"/>
      <c r="AZ16" s="99"/>
      <c r="BA16" s="99"/>
      <c r="BB16" s="99"/>
      <c r="BC16" s="20"/>
      <c r="BD16" s="20"/>
      <c r="BE16" s="20"/>
      <c r="BF16" s="20"/>
      <c r="BG16" s="20"/>
      <c r="BH16" s="20"/>
      <c r="BI16" s="20"/>
      <c r="BJ16" s="20"/>
      <c r="BK16" s="20"/>
      <c r="BL16" s="21"/>
      <c r="BM16" s="24"/>
      <c r="BN16" s="24"/>
      <c r="BO16" s="24"/>
      <c r="BP16" s="20"/>
      <c r="BQ16" s="20"/>
      <c r="BR16" s="20"/>
      <c r="BS16" s="20"/>
      <c r="BT16" s="20"/>
      <c r="BU16" s="20"/>
      <c r="BV16" s="20"/>
      <c r="BW16" s="20"/>
    </row>
    <row r="17" spans="1:79" customFormat="1" ht="24" customHeight="1" x14ac:dyDescent="0.2">
      <c r="A17" s="26"/>
      <c r="B17" s="101" t="s">
        <v>50</v>
      </c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27"/>
      <c r="N17" s="102" t="s">
        <v>55</v>
      </c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2"/>
      <c r="AH17" s="102"/>
      <c r="AI17" s="102"/>
      <c r="AJ17" s="102"/>
      <c r="AK17" s="102"/>
      <c r="AL17" s="102"/>
      <c r="AM17" s="102"/>
      <c r="AN17" s="102"/>
      <c r="AO17" s="102"/>
      <c r="AP17" s="102"/>
      <c r="AQ17" s="102"/>
      <c r="AR17" s="102"/>
      <c r="AS17" s="102"/>
      <c r="AT17" s="27"/>
      <c r="AU17" s="101" t="s">
        <v>49</v>
      </c>
      <c r="AV17" s="101"/>
      <c r="AW17" s="101"/>
      <c r="AX17" s="101"/>
      <c r="AY17" s="101"/>
      <c r="AZ17" s="101"/>
      <c r="BA17" s="101"/>
      <c r="BB17" s="101"/>
      <c r="BC17" s="22"/>
      <c r="BD17" s="22"/>
      <c r="BE17" s="22"/>
      <c r="BF17" s="22"/>
      <c r="BG17" s="22"/>
      <c r="BH17" s="22"/>
      <c r="BI17" s="22"/>
      <c r="BJ17" s="22"/>
      <c r="BK17" s="25"/>
      <c r="BL17" s="22"/>
      <c r="BM17" s="24"/>
      <c r="BN17" s="24"/>
      <c r="BO17" s="24"/>
      <c r="BP17" s="22"/>
      <c r="BQ17" s="22"/>
      <c r="BR17" s="22"/>
      <c r="BS17" s="22"/>
      <c r="BT17" s="22"/>
      <c r="BU17" s="22"/>
      <c r="BV17" s="22"/>
      <c r="BW17" s="22"/>
    </row>
    <row r="18" spans="1:79" customFormat="1" x14ac:dyDescent="0.2"/>
    <row r="19" spans="1:79" customFormat="1" ht="57" customHeight="1" x14ac:dyDescent="0.2">
      <c r="A19" s="19" t="s">
        <v>48</v>
      </c>
      <c r="B19" s="98" t="s">
        <v>428</v>
      </c>
      <c r="C19" s="99"/>
      <c r="D19" s="99"/>
      <c r="E19" s="99"/>
      <c r="F19" s="99"/>
      <c r="G19" s="99"/>
      <c r="H19" s="99"/>
      <c r="I19" s="99"/>
      <c r="J19" s="99"/>
      <c r="K19" s="99"/>
      <c r="L19" s="99"/>
      <c r="N19" s="98" t="s">
        <v>429</v>
      </c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20"/>
      <c r="AA19" s="98" t="s">
        <v>204</v>
      </c>
      <c r="AB19" s="99"/>
      <c r="AC19" s="99"/>
      <c r="AD19" s="99"/>
      <c r="AE19" s="99"/>
      <c r="AF19" s="99"/>
      <c r="AG19" s="99"/>
      <c r="AH19" s="99"/>
      <c r="AI19" s="99"/>
      <c r="AJ19" s="20"/>
      <c r="AK19" s="103" t="s">
        <v>430</v>
      </c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1"/>
      <c r="BB19" s="91"/>
      <c r="BC19" s="91"/>
      <c r="BD19" s="20"/>
      <c r="BE19" s="98" t="s">
        <v>89</v>
      </c>
      <c r="BF19" s="99"/>
      <c r="BG19" s="99"/>
      <c r="BH19" s="99"/>
      <c r="BI19" s="99"/>
      <c r="BJ19" s="99"/>
      <c r="BK19" s="99"/>
      <c r="BL19" s="99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</row>
    <row r="20" spans="1:79" customFormat="1" ht="25.5" customHeight="1" x14ac:dyDescent="0.2">
      <c r="B20" s="101" t="s">
        <v>50</v>
      </c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N20" s="101" t="s">
        <v>51</v>
      </c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22"/>
      <c r="AA20" s="104" t="s">
        <v>52</v>
      </c>
      <c r="AB20" s="104"/>
      <c r="AC20" s="104"/>
      <c r="AD20" s="104"/>
      <c r="AE20" s="104"/>
      <c r="AF20" s="104"/>
      <c r="AG20" s="104"/>
      <c r="AH20" s="104"/>
      <c r="AI20" s="104"/>
      <c r="AJ20" s="22"/>
      <c r="AK20" s="105" t="s">
        <v>53</v>
      </c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5"/>
      <c r="BB20" s="105"/>
      <c r="BC20" s="105"/>
      <c r="BD20" s="22"/>
      <c r="BE20" s="101" t="s">
        <v>54</v>
      </c>
      <c r="BF20" s="101"/>
      <c r="BG20" s="101"/>
      <c r="BH20" s="101"/>
      <c r="BI20" s="101"/>
      <c r="BJ20" s="101"/>
      <c r="BK20" s="101"/>
      <c r="BL20" s="101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</row>
    <row r="21" spans="1:79" ht="15.75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106" t="s">
        <v>44</v>
      </c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9">
        <v>130675</v>
      </c>
      <c r="V22" s="109"/>
      <c r="W22" s="109"/>
      <c r="X22" s="109"/>
      <c r="Y22" s="109"/>
      <c r="Z22" s="109"/>
      <c r="AA22" s="109"/>
      <c r="AB22" s="109"/>
      <c r="AC22" s="109"/>
      <c r="AD22" s="109"/>
      <c r="AE22" s="107" t="s">
        <v>45</v>
      </c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9">
        <v>130675</v>
      </c>
      <c r="AT22" s="109"/>
      <c r="AU22" s="109"/>
      <c r="AV22" s="109"/>
      <c r="AW22" s="109"/>
      <c r="AX22" s="109"/>
      <c r="AY22" s="109"/>
      <c r="AZ22" s="109"/>
      <c r="BA22" s="109"/>
      <c r="BB22" s="109"/>
      <c r="BC22" s="109"/>
      <c r="BD22" s="108" t="s">
        <v>20</v>
      </c>
      <c r="BE22" s="108"/>
      <c r="BF22" s="108"/>
      <c r="BG22" s="108"/>
      <c r="BH22" s="108"/>
      <c r="BI22" s="108"/>
      <c r="BJ22" s="108"/>
      <c r="BK22" s="108"/>
      <c r="BL22" s="108"/>
    </row>
    <row r="23" spans="1:79" ht="24.95" customHeight="1" x14ac:dyDescent="0.2">
      <c r="A23" s="108" t="s">
        <v>19</v>
      </c>
      <c r="B23" s="108"/>
      <c r="C23" s="108"/>
      <c r="D23" s="108"/>
      <c r="E23" s="108"/>
      <c r="F23" s="108"/>
      <c r="G23" s="108"/>
      <c r="H23" s="108"/>
      <c r="I23" s="109">
        <v>0</v>
      </c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8" t="s">
        <v>21</v>
      </c>
      <c r="U23" s="108"/>
      <c r="V23" s="108"/>
      <c r="W23" s="108"/>
      <c r="X23" s="9"/>
      <c r="Y23" s="9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10"/>
      <c r="AO23" s="10"/>
      <c r="AP23" s="10"/>
      <c r="AQ23" s="10"/>
      <c r="AR23" s="10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0"/>
      <c r="BE23" s="10"/>
      <c r="BF23" s="10"/>
      <c r="BG23" s="10"/>
      <c r="BH23" s="10"/>
      <c r="BI23" s="10"/>
      <c r="BJ23" s="7"/>
      <c r="BK23" s="7"/>
      <c r="BL23" s="7"/>
    </row>
    <row r="24" spans="1:79" ht="12.75" customHeight="1" x14ac:dyDescent="0.2">
      <c r="A24" s="73"/>
      <c r="B24" s="73"/>
      <c r="C24" s="73"/>
      <c r="D24" s="73"/>
      <c r="E24" s="73"/>
      <c r="F24" s="73"/>
      <c r="G24" s="73"/>
      <c r="H24" s="73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73"/>
      <c r="U24" s="73"/>
      <c r="V24" s="73"/>
      <c r="W24" s="73"/>
      <c r="X24" s="9"/>
      <c r="Y24" s="9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10"/>
      <c r="AO24" s="10"/>
      <c r="AP24" s="10"/>
      <c r="AQ24" s="10"/>
      <c r="AR24" s="10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0"/>
      <c r="BE24" s="10"/>
      <c r="BF24" s="10"/>
      <c r="BG24" s="10"/>
      <c r="BH24" s="10"/>
      <c r="BI24" s="10"/>
      <c r="BJ24" s="7"/>
      <c r="BK24" s="7"/>
      <c r="BL24" s="7"/>
    </row>
    <row r="25" spans="1:79" ht="15.75" customHeight="1" x14ac:dyDescent="0.2">
      <c r="A25" s="89" t="s">
        <v>32</v>
      </c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89"/>
      <c r="AQ25" s="89"/>
      <c r="AR25" s="89"/>
      <c r="AS25" s="89"/>
      <c r="AT25" s="89"/>
      <c r="AU25" s="89"/>
      <c r="AV25" s="89"/>
      <c r="AW25" s="89"/>
      <c r="AX25" s="89"/>
      <c r="AY25" s="89"/>
      <c r="AZ25" s="89"/>
      <c r="BA25" s="89"/>
      <c r="BB25" s="89"/>
      <c r="BC25" s="89"/>
      <c r="BD25" s="89"/>
      <c r="BE25" s="89"/>
      <c r="BF25" s="89"/>
      <c r="BG25" s="89"/>
      <c r="BH25" s="89"/>
      <c r="BI25" s="89"/>
      <c r="BJ25" s="89"/>
      <c r="BK25" s="89"/>
      <c r="BL25" s="89"/>
    </row>
    <row r="26" spans="1:79" ht="164.25" customHeight="1" x14ac:dyDescent="0.2">
      <c r="A26" s="119" t="s">
        <v>455</v>
      </c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108" t="s">
        <v>31</v>
      </c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  <c r="AA28" s="108"/>
      <c r="AB28" s="108"/>
      <c r="AC28" s="108"/>
      <c r="AD28" s="108"/>
      <c r="AE28" s="108"/>
      <c r="AF28" s="108"/>
      <c r="AG28" s="108"/>
      <c r="AH28" s="108"/>
      <c r="AI28" s="108"/>
      <c r="AJ28" s="108"/>
      <c r="AK28" s="108"/>
      <c r="AL28" s="108"/>
      <c r="AM28" s="108"/>
      <c r="AN28" s="108"/>
      <c r="AO28" s="108"/>
      <c r="AP28" s="108"/>
      <c r="AQ28" s="108"/>
      <c r="AR28" s="108"/>
      <c r="AS28" s="108"/>
      <c r="AT28" s="108"/>
      <c r="AU28" s="108"/>
      <c r="AV28" s="108"/>
      <c r="AW28" s="108"/>
      <c r="AX28" s="108"/>
      <c r="AY28" s="108"/>
      <c r="AZ28" s="108"/>
      <c r="BA28" s="108"/>
      <c r="BB28" s="108"/>
      <c r="BC28" s="108"/>
      <c r="BD28" s="108"/>
      <c r="BE28" s="108"/>
      <c r="BF28" s="108"/>
      <c r="BG28" s="108"/>
      <c r="BH28" s="108"/>
      <c r="BI28" s="108"/>
      <c r="BJ28" s="108"/>
      <c r="BK28" s="108"/>
      <c r="BL28" s="108"/>
    </row>
    <row r="29" spans="1:79" ht="27.75" customHeight="1" x14ac:dyDescent="0.2">
      <c r="A29" s="110" t="s">
        <v>25</v>
      </c>
      <c r="B29" s="110"/>
      <c r="C29" s="110"/>
      <c r="D29" s="110"/>
      <c r="E29" s="110"/>
      <c r="F29" s="110"/>
      <c r="G29" s="111" t="s">
        <v>35</v>
      </c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12"/>
      <c r="AG29" s="112"/>
      <c r="AH29" s="112"/>
      <c r="AI29" s="112"/>
      <c r="AJ29" s="112"/>
      <c r="AK29" s="112"/>
      <c r="AL29" s="112"/>
      <c r="AM29" s="112"/>
      <c r="AN29" s="112"/>
      <c r="AO29" s="112"/>
      <c r="AP29" s="112"/>
      <c r="AQ29" s="112"/>
      <c r="AR29" s="112"/>
      <c r="AS29" s="112"/>
      <c r="AT29" s="112"/>
      <c r="AU29" s="112"/>
      <c r="AV29" s="112"/>
      <c r="AW29" s="112"/>
      <c r="AX29" s="112"/>
      <c r="AY29" s="112"/>
      <c r="AZ29" s="112"/>
      <c r="BA29" s="112"/>
      <c r="BB29" s="112"/>
      <c r="BC29" s="112"/>
      <c r="BD29" s="112"/>
      <c r="BE29" s="112"/>
      <c r="BF29" s="112"/>
      <c r="BG29" s="112"/>
      <c r="BH29" s="112"/>
      <c r="BI29" s="112"/>
      <c r="BJ29" s="112"/>
      <c r="BK29" s="112"/>
      <c r="BL29" s="113"/>
    </row>
    <row r="30" spans="1:79" ht="15.75" x14ac:dyDescent="0.2">
      <c r="A30" s="114">
        <v>1</v>
      </c>
      <c r="B30" s="114"/>
      <c r="C30" s="114"/>
      <c r="D30" s="114"/>
      <c r="E30" s="114"/>
      <c r="F30" s="114"/>
      <c r="G30" s="111">
        <v>2</v>
      </c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/>
      <c r="AO30" s="112"/>
      <c r="AP30" s="112"/>
      <c r="AQ30" s="112"/>
      <c r="AR30" s="112"/>
      <c r="AS30" s="112"/>
      <c r="AT30" s="112"/>
      <c r="AU30" s="112"/>
      <c r="AV30" s="112"/>
      <c r="AW30" s="112"/>
      <c r="AX30" s="112"/>
      <c r="AY30" s="112"/>
      <c r="AZ30" s="112"/>
      <c r="BA30" s="112"/>
      <c r="BB30" s="112"/>
      <c r="BC30" s="112"/>
      <c r="BD30" s="112"/>
      <c r="BE30" s="112"/>
      <c r="BF30" s="112"/>
      <c r="BG30" s="112"/>
      <c r="BH30" s="112"/>
      <c r="BI30" s="112"/>
      <c r="BJ30" s="112"/>
      <c r="BK30" s="112"/>
      <c r="BL30" s="113"/>
    </row>
    <row r="31" spans="1:79" ht="12.75" customHeight="1" x14ac:dyDescent="0.2">
      <c r="A31" s="115">
        <v>1</v>
      </c>
      <c r="B31" s="115"/>
      <c r="C31" s="115"/>
      <c r="D31" s="115"/>
      <c r="E31" s="115"/>
      <c r="F31" s="115"/>
      <c r="G31" s="116" t="s">
        <v>431</v>
      </c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  <c r="AF31" s="117"/>
      <c r="AG31" s="117"/>
      <c r="AH31" s="117"/>
      <c r="AI31" s="117"/>
      <c r="AJ31" s="117"/>
      <c r="AK31" s="117"/>
      <c r="AL31" s="117"/>
      <c r="AM31" s="117"/>
      <c r="AN31" s="117"/>
      <c r="AO31" s="117"/>
      <c r="AP31" s="117"/>
      <c r="AQ31" s="117"/>
      <c r="AR31" s="117"/>
      <c r="AS31" s="117"/>
      <c r="AT31" s="117"/>
      <c r="AU31" s="117"/>
      <c r="AV31" s="117"/>
      <c r="AW31" s="117"/>
      <c r="AX31" s="117"/>
      <c r="AY31" s="117"/>
      <c r="AZ31" s="117"/>
      <c r="BA31" s="117"/>
      <c r="BB31" s="117"/>
      <c r="BC31" s="117"/>
      <c r="BD31" s="117"/>
      <c r="BE31" s="117"/>
      <c r="BF31" s="117"/>
      <c r="BG31" s="117"/>
      <c r="BH31" s="117"/>
      <c r="BI31" s="117"/>
      <c r="BJ31" s="117"/>
      <c r="BK31" s="117"/>
      <c r="BL31" s="118"/>
      <c r="CA31" s="1" t="s">
        <v>43</v>
      </c>
    </row>
    <row r="32" spans="1:79" ht="12.75" customHeight="1" x14ac:dyDescent="0.2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</row>
    <row r="33" spans="1:79" ht="15.95" customHeight="1" x14ac:dyDescent="0.2">
      <c r="A33" s="108" t="s">
        <v>33</v>
      </c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108"/>
      <c r="AB33" s="108"/>
      <c r="AC33" s="108"/>
      <c r="AD33" s="108"/>
      <c r="AE33" s="108"/>
      <c r="AF33" s="108"/>
      <c r="AG33" s="108"/>
      <c r="AH33" s="108"/>
      <c r="AI33" s="108"/>
      <c r="AJ33" s="108"/>
      <c r="AK33" s="108"/>
      <c r="AL33" s="108"/>
      <c r="AM33" s="108"/>
      <c r="AN33" s="108"/>
      <c r="AO33" s="108"/>
      <c r="AP33" s="108"/>
      <c r="AQ33" s="108"/>
      <c r="AR33" s="108"/>
      <c r="AS33" s="108"/>
      <c r="AT33" s="108"/>
      <c r="AU33" s="108"/>
      <c r="AV33" s="108"/>
      <c r="AW33" s="108"/>
      <c r="AX33" s="108"/>
      <c r="AY33" s="108"/>
      <c r="AZ33" s="108"/>
      <c r="BA33" s="108"/>
      <c r="BB33" s="108"/>
      <c r="BC33" s="108"/>
      <c r="BD33" s="108"/>
      <c r="BE33" s="108"/>
      <c r="BF33" s="108"/>
      <c r="BG33" s="108"/>
      <c r="BH33" s="108"/>
      <c r="BI33" s="108"/>
      <c r="BJ33" s="108"/>
      <c r="BK33" s="108"/>
      <c r="BL33" s="108"/>
    </row>
    <row r="34" spans="1:79" ht="15.95" customHeight="1" x14ac:dyDescent="0.2">
      <c r="A34" s="119" t="s">
        <v>221</v>
      </c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  <c r="AX34" s="91"/>
      <c r="AY34" s="91"/>
      <c r="AZ34" s="91"/>
      <c r="BA34" s="91"/>
      <c r="BB34" s="91"/>
      <c r="BC34" s="91"/>
      <c r="BD34" s="91"/>
      <c r="BE34" s="91"/>
      <c r="BF34" s="91"/>
      <c r="BG34" s="91"/>
      <c r="BH34" s="91"/>
      <c r="BI34" s="91"/>
      <c r="BJ34" s="91"/>
      <c r="BK34" s="91"/>
      <c r="BL34" s="91"/>
    </row>
    <row r="35" spans="1:79" ht="12.75" customHeight="1" x14ac:dyDescent="0.2">
      <c r="A35" s="73"/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</row>
    <row r="36" spans="1:79" ht="15.75" customHeight="1" x14ac:dyDescent="0.2">
      <c r="A36" s="108" t="s">
        <v>34</v>
      </c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8"/>
      <c r="AD36" s="108"/>
      <c r="AE36" s="108"/>
      <c r="AF36" s="108"/>
      <c r="AG36" s="108"/>
      <c r="AH36" s="108"/>
      <c r="AI36" s="108"/>
      <c r="AJ36" s="108"/>
      <c r="AK36" s="108"/>
      <c r="AL36" s="108"/>
      <c r="AM36" s="108"/>
      <c r="AN36" s="108"/>
      <c r="AO36" s="108"/>
      <c r="AP36" s="108"/>
      <c r="AQ36" s="108"/>
      <c r="AR36" s="108"/>
      <c r="AS36" s="108"/>
      <c r="AT36" s="108"/>
      <c r="AU36" s="108"/>
      <c r="AV36" s="108"/>
      <c r="AW36" s="108"/>
      <c r="AX36" s="108"/>
      <c r="AY36" s="108"/>
      <c r="AZ36" s="108"/>
      <c r="BA36" s="108"/>
      <c r="BB36" s="108"/>
      <c r="BC36" s="108"/>
      <c r="BD36" s="108"/>
      <c r="BE36" s="108"/>
      <c r="BF36" s="108"/>
      <c r="BG36" s="108"/>
      <c r="BH36" s="108"/>
      <c r="BI36" s="108"/>
      <c r="BJ36" s="108"/>
      <c r="BK36" s="108"/>
      <c r="BL36" s="108"/>
    </row>
    <row r="37" spans="1:79" ht="27.75" customHeight="1" x14ac:dyDescent="0.2">
      <c r="A37" s="110" t="s">
        <v>25</v>
      </c>
      <c r="B37" s="110"/>
      <c r="C37" s="110"/>
      <c r="D37" s="110"/>
      <c r="E37" s="110"/>
      <c r="F37" s="110"/>
      <c r="G37" s="111" t="s">
        <v>22</v>
      </c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12"/>
      <c r="AS37" s="112"/>
      <c r="AT37" s="112"/>
      <c r="AU37" s="112"/>
      <c r="AV37" s="112"/>
      <c r="AW37" s="112"/>
      <c r="AX37" s="112"/>
      <c r="AY37" s="112"/>
      <c r="AZ37" s="112"/>
      <c r="BA37" s="112"/>
      <c r="BB37" s="112"/>
      <c r="BC37" s="112"/>
      <c r="BD37" s="112"/>
      <c r="BE37" s="112"/>
      <c r="BF37" s="112"/>
      <c r="BG37" s="112"/>
      <c r="BH37" s="112"/>
      <c r="BI37" s="112"/>
      <c r="BJ37" s="112"/>
      <c r="BK37" s="112"/>
      <c r="BL37" s="113"/>
    </row>
    <row r="38" spans="1:79" ht="15.75" x14ac:dyDescent="0.2">
      <c r="A38" s="114">
        <v>1</v>
      </c>
      <c r="B38" s="114"/>
      <c r="C38" s="114"/>
      <c r="D38" s="114"/>
      <c r="E38" s="114"/>
      <c r="F38" s="114"/>
      <c r="G38" s="111">
        <v>2</v>
      </c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/>
      <c r="AJ38" s="112"/>
      <c r="AK38" s="112"/>
      <c r="AL38" s="112"/>
      <c r="AM38" s="112"/>
      <c r="AN38" s="112"/>
      <c r="AO38" s="112"/>
      <c r="AP38" s="112"/>
      <c r="AQ38" s="112"/>
      <c r="AR38" s="112"/>
      <c r="AS38" s="112"/>
      <c r="AT38" s="112"/>
      <c r="AU38" s="112"/>
      <c r="AV38" s="112"/>
      <c r="AW38" s="112"/>
      <c r="AX38" s="112"/>
      <c r="AY38" s="112"/>
      <c r="AZ38" s="112"/>
      <c r="BA38" s="112"/>
      <c r="BB38" s="112"/>
      <c r="BC38" s="112"/>
      <c r="BD38" s="112"/>
      <c r="BE38" s="112"/>
      <c r="BF38" s="112"/>
      <c r="BG38" s="112"/>
      <c r="BH38" s="112"/>
      <c r="BI38" s="112"/>
      <c r="BJ38" s="112"/>
      <c r="BK38" s="112"/>
      <c r="BL38" s="113"/>
    </row>
    <row r="39" spans="1:79" ht="15.75" customHeight="1" x14ac:dyDescent="0.2">
      <c r="A39" s="115">
        <v>1</v>
      </c>
      <c r="B39" s="115"/>
      <c r="C39" s="115"/>
      <c r="D39" s="115"/>
      <c r="E39" s="115"/>
      <c r="F39" s="115"/>
      <c r="G39" s="116" t="s">
        <v>432</v>
      </c>
      <c r="H39" s="117"/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V39" s="117"/>
      <c r="W39" s="117"/>
      <c r="X39" s="117"/>
      <c r="Y39" s="117"/>
      <c r="Z39" s="117"/>
      <c r="AA39" s="117"/>
      <c r="AB39" s="117"/>
      <c r="AC39" s="117"/>
      <c r="AD39" s="117"/>
      <c r="AE39" s="117"/>
      <c r="AF39" s="117"/>
      <c r="AG39" s="117"/>
      <c r="AH39" s="117"/>
      <c r="AI39" s="117"/>
      <c r="AJ39" s="117"/>
      <c r="AK39" s="117"/>
      <c r="AL39" s="117"/>
      <c r="AM39" s="117"/>
      <c r="AN39" s="117"/>
      <c r="AO39" s="117"/>
      <c r="AP39" s="117"/>
      <c r="AQ39" s="117"/>
      <c r="AR39" s="117"/>
      <c r="AS39" s="117"/>
      <c r="AT39" s="117"/>
      <c r="AU39" s="117"/>
      <c r="AV39" s="117"/>
      <c r="AW39" s="117"/>
      <c r="AX39" s="117"/>
      <c r="AY39" s="117"/>
      <c r="AZ39" s="117"/>
      <c r="BA39" s="117"/>
      <c r="BB39" s="117"/>
      <c r="BC39" s="117"/>
      <c r="BD39" s="117"/>
      <c r="BE39" s="117"/>
      <c r="BF39" s="117"/>
      <c r="BG39" s="117"/>
      <c r="BH39" s="117"/>
      <c r="BI39" s="117"/>
      <c r="BJ39" s="117"/>
      <c r="BK39" s="117"/>
      <c r="BL39" s="118"/>
      <c r="CA39" s="1" t="s">
        <v>11</v>
      </c>
    </row>
    <row r="40" spans="1:79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</row>
    <row r="41" spans="1:79" ht="15.75" customHeight="1" x14ac:dyDescent="0.2">
      <c r="A41" s="108" t="s">
        <v>36</v>
      </c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08"/>
      <c r="AT41" s="108"/>
      <c r="AU41" s="108"/>
      <c r="AV41" s="108"/>
      <c r="AW41" s="108"/>
      <c r="AX41" s="108"/>
      <c r="AY41" s="108"/>
      <c r="AZ41" s="108"/>
      <c r="BA41" s="74"/>
      <c r="BB41" s="74"/>
      <c r="BC41" s="74"/>
      <c r="BD41" s="74"/>
      <c r="BE41" s="74"/>
      <c r="BF41" s="74"/>
      <c r="BG41" s="74"/>
      <c r="BH41" s="74"/>
      <c r="BI41" s="74"/>
      <c r="BJ41" s="74"/>
      <c r="BK41" s="74"/>
      <c r="BL41" s="74"/>
    </row>
    <row r="42" spans="1:79" ht="15" customHeight="1" x14ac:dyDescent="0.2">
      <c r="A42" s="120"/>
      <c r="B42" s="120"/>
      <c r="C42" s="120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  <c r="AA42" s="120"/>
      <c r="AB42" s="120"/>
      <c r="AC42" s="120"/>
      <c r="AD42" s="120"/>
      <c r="AE42" s="120"/>
      <c r="AF42" s="120"/>
      <c r="AG42" s="120"/>
      <c r="AH42" s="120"/>
      <c r="AI42" s="120"/>
      <c r="AJ42" s="120"/>
      <c r="AK42" s="120"/>
      <c r="AL42" s="120"/>
      <c r="AM42" s="120"/>
      <c r="AN42" s="120"/>
      <c r="AO42" s="120"/>
      <c r="AP42" s="120"/>
      <c r="AQ42" s="120"/>
      <c r="AR42" s="120"/>
      <c r="AS42" s="120"/>
      <c r="AT42" s="120"/>
      <c r="AU42" s="120"/>
      <c r="AV42" s="120"/>
      <c r="AW42" s="120"/>
      <c r="AX42" s="120"/>
      <c r="AY42" s="120"/>
      <c r="AZ42" s="120"/>
      <c r="BA42" s="16"/>
      <c r="BB42" s="16"/>
      <c r="BC42" s="16"/>
      <c r="BD42" s="16"/>
      <c r="BE42" s="16"/>
      <c r="BF42" s="16"/>
      <c r="BG42" s="16"/>
      <c r="BH42" s="16"/>
      <c r="BI42" s="6"/>
      <c r="BJ42" s="6"/>
      <c r="BK42" s="6"/>
      <c r="BL42" s="6"/>
    </row>
    <row r="43" spans="1:79" ht="15.95" customHeight="1" x14ac:dyDescent="0.2">
      <c r="A43" s="114" t="s">
        <v>25</v>
      </c>
      <c r="B43" s="114"/>
      <c r="C43" s="114"/>
      <c r="D43" s="121" t="s">
        <v>23</v>
      </c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22"/>
      <c r="AA43" s="122"/>
      <c r="AB43" s="123"/>
      <c r="AC43" s="114" t="s">
        <v>26</v>
      </c>
      <c r="AD43" s="114"/>
      <c r="AE43" s="114"/>
      <c r="AF43" s="114"/>
      <c r="AG43" s="114"/>
      <c r="AH43" s="114"/>
      <c r="AI43" s="114"/>
      <c r="AJ43" s="114"/>
      <c r="AK43" s="114" t="s">
        <v>27</v>
      </c>
      <c r="AL43" s="114"/>
      <c r="AM43" s="114"/>
      <c r="AN43" s="114"/>
      <c r="AO43" s="114"/>
      <c r="AP43" s="114"/>
      <c r="AQ43" s="114"/>
      <c r="AR43" s="114"/>
      <c r="AS43" s="114" t="s">
        <v>24</v>
      </c>
      <c r="AT43" s="114"/>
      <c r="AU43" s="114"/>
      <c r="AV43" s="114"/>
      <c r="AW43" s="114"/>
      <c r="AX43" s="114"/>
      <c r="AY43" s="114"/>
      <c r="AZ43" s="114"/>
      <c r="BA43" s="14"/>
      <c r="BB43" s="14"/>
      <c r="BC43" s="14"/>
      <c r="BD43" s="14"/>
      <c r="BE43" s="14"/>
      <c r="BF43" s="14"/>
      <c r="BG43" s="14"/>
      <c r="BH43" s="14"/>
    </row>
    <row r="44" spans="1:79" ht="29.1" customHeight="1" x14ac:dyDescent="0.2">
      <c r="A44" s="114"/>
      <c r="B44" s="114"/>
      <c r="C44" s="114"/>
      <c r="D44" s="124"/>
      <c r="E44" s="125"/>
      <c r="F44" s="125"/>
      <c r="G44" s="125"/>
      <c r="H44" s="125"/>
      <c r="I44" s="125"/>
      <c r="J44" s="125"/>
      <c r="K44" s="125"/>
      <c r="L44" s="125"/>
      <c r="M44" s="125"/>
      <c r="N44" s="125"/>
      <c r="O44" s="125"/>
      <c r="P44" s="125"/>
      <c r="Q44" s="125"/>
      <c r="R44" s="125"/>
      <c r="S44" s="125"/>
      <c r="T44" s="125"/>
      <c r="U44" s="125"/>
      <c r="V44" s="125"/>
      <c r="W44" s="125"/>
      <c r="X44" s="125"/>
      <c r="Y44" s="125"/>
      <c r="Z44" s="125"/>
      <c r="AA44" s="125"/>
      <c r="AB44" s="126"/>
      <c r="AC44" s="114"/>
      <c r="AD44" s="114"/>
      <c r="AE44" s="114"/>
      <c r="AF44" s="114"/>
      <c r="AG44" s="114"/>
      <c r="AH44" s="114"/>
      <c r="AI44" s="114"/>
      <c r="AJ44" s="114"/>
      <c r="AK44" s="114"/>
      <c r="AL44" s="114"/>
      <c r="AM44" s="114"/>
      <c r="AN44" s="114"/>
      <c r="AO44" s="114"/>
      <c r="AP44" s="114"/>
      <c r="AQ44" s="114"/>
      <c r="AR44" s="114"/>
      <c r="AS44" s="114"/>
      <c r="AT44" s="114"/>
      <c r="AU44" s="114"/>
      <c r="AV44" s="114"/>
      <c r="AW44" s="114"/>
      <c r="AX44" s="114"/>
      <c r="AY44" s="114"/>
      <c r="AZ44" s="114"/>
      <c r="BA44" s="14"/>
      <c r="BB44" s="14"/>
      <c r="BC44" s="14"/>
      <c r="BD44" s="14"/>
      <c r="BE44" s="14"/>
      <c r="BF44" s="14"/>
      <c r="BG44" s="14"/>
      <c r="BH44" s="14"/>
    </row>
    <row r="45" spans="1:79" ht="15.75" x14ac:dyDescent="0.2">
      <c r="A45" s="114">
        <v>1</v>
      </c>
      <c r="B45" s="114"/>
      <c r="C45" s="114"/>
      <c r="D45" s="127">
        <v>2</v>
      </c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128"/>
      <c r="T45" s="128"/>
      <c r="U45" s="128"/>
      <c r="V45" s="128"/>
      <c r="W45" s="128"/>
      <c r="X45" s="128"/>
      <c r="Y45" s="128"/>
      <c r="Z45" s="128"/>
      <c r="AA45" s="128"/>
      <c r="AB45" s="129"/>
      <c r="AC45" s="114">
        <v>3</v>
      </c>
      <c r="AD45" s="114"/>
      <c r="AE45" s="114"/>
      <c r="AF45" s="114"/>
      <c r="AG45" s="114"/>
      <c r="AH45" s="114"/>
      <c r="AI45" s="114"/>
      <c r="AJ45" s="114"/>
      <c r="AK45" s="114">
        <v>4</v>
      </c>
      <c r="AL45" s="114"/>
      <c r="AM45" s="114"/>
      <c r="AN45" s="114"/>
      <c r="AO45" s="114"/>
      <c r="AP45" s="114"/>
      <c r="AQ45" s="114"/>
      <c r="AR45" s="114"/>
      <c r="AS45" s="114">
        <v>5</v>
      </c>
      <c r="AT45" s="114"/>
      <c r="AU45" s="114"/>
      <c r="AV45" s="114"/>
      <c r="AW45" s="114"/>
      <c r="AX45" s="114"/>
      <c r="AY45" s="114"/>
      <c r="AZ45" s="114"/>
      <c r="BA45" s="14"/>
      <c r="BB45" s="14"/>
      <c r="BC45" s="14"/>
      <c r="BD45" s="14"/>
      <c r="BE45" s="14"/>
      <c r="BF45" s="14"/>
      <c r="BG45" s="14"/>
      <c r="BH45" s="14"/>
    </row>
    <row r="46" spans="1:79" ht="25.5" customHeight="1" x14ac:dyDescent="0.2">
      <c r="A46" s="115">
        <v>1</v>
      </c>
      <c r="B46" s="115"/>
      <c r="C46" s="115"/>
      <c r="D46" s="116" t="s">
        <v>433</v>
      </c>
      <c r="E46" s="117"/>
      <c r="F46" s="117"/>
      <c r="G46" s="117"/>
      <c r="H46" s="117"/>
      <c r="I46" s="117"/>
      <c r="J46" s="117"/>
      <c r="K46" s="117"/>
      <c r="L46" s="117"/>
      <c r="M46" s="117"/>
      <c r="N46" s="117"/>
      <c r="O46" s="117"/>
      <c r="P46" s="117"/>
      <c r="Q46" s="117"/>
      <c r="R46" s="117"/>
      <c r="S46" s="117"/>
      <c r="T46" s="117"/>
      <c r="U46" s="117"/>
      <c r="V46" s="117"/>
      <c r="W46" s="117"/>
      <c r="X46" s="117"/>
      <c r="Y46" s="117"/>
      <c r="Z46" s="117"/>
      <c r="AA46" s="117"/>
      <c r="AB46" s="118"/>
      <c r="AC46" s="140">
        <v>130675</v>
      </c>
      <c r="AD46" s="140"/>
      <c r="AE46" s="140"/>
      <c r="AF46" s="140"/>
      <c r="AG46" s="140"/>
      <c r="AH46" s="140"/>
      <c r="AI46" s="140"/>
      <c r="AJ46" s="140"/>
      <c r="AK46" s="140">
        <v>0</v>
      </c>
      <c r="AL46" s="140"/>
      <c r="AM46" s="140"/>
      <c r="AN46" s="140"/>
      <c r="AO46" s="140"/>
      <c r="AP46" s="140"/>
      <c r="AQ46" s="140"/>
      <c r="AR46" s="140"/>
      <c r="AS46" s="140">
        <f>AC46+AK46</f>
        <v>130675</v>
      </c>
      <c r="AT46" s="140"/>
      <c r="AU46" s="140"/>
      <c r="AV46" s="140"/>
      <c r="AW46" s="140"/>
      <c r="AX46" s="140"/>
      <c r="AY46" s="140"/>
      <c r="AZ46" s="140"/>
      <c r="BA46" s="15"/>
      <c r="BB46" s="15"/>
      <c r="BC46" s="15"/>
      <c r="BD46" s="15"/>
      <c r="BE46" s="15"/>
      <c r="BF46" s="15"/>
      <c r="BG46" s="15"/>
      <c r="BH46" s="15"/>
      <c r="CA46" s="1" t="s">
        <v>12</v>
      </c>
    </row>
    <row r="47" spans="1:79" s="4" customFormat="1" x14ac:dyDescent="0.2">
      <c r="A47" s="130"/>
      <c r="B47" s="130"/>
      <c r="C47" s="130"/>
      <c r="D47" s="131" t="s">
        <v>59</v>
      </c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32"/>
      <c r="W47" s="132"/>
      <c r="X47" s="132"/>
      <c r="Y47" s="132"/>
      <c r="Z47" s="132"/>
      <c r="AA47" s="132"/>
      <c r="AB47" s="133"/>
      <c r="AC47" s="134">
        <f>SUM(AC46)</f>
        <v>130675</v>
      </c>
      <c r="AD47" s="134"/>
      <c r="AE47" s="134"/>
      <c r="AF47" s="134"/>
      <c r="AG47" s="134"/>
      <c r="AH47" s="134"/>
      <c r="AI47" s="134"/>
      <c r="AJ47" s="134"/>
      <c r="AK47" s="134">
        <f>SUM(AK46)</f>
        <v>0</v>
      </c>
      <c r="AL47" s="134"/>
      <c r="AM47" s="134"/>
      <c r="AN47" s="134"/>
      <c r="AO47" s="134"/>
      <c r="AP47" s="134"/>
      <c r="AQ47" s="134"/>
      <c r="AR47" s="134"/>
      <c r="AS47" s="134">
        <f>AC47+AK47</f>
        <v>130675</v>
      </c>
      <c r="AT47" s="134"/>
      <c r="AU47" s="134"/>
      <c r="AV47" s="134"/>
      <c r="AW47" s="134"/>
      <c r="AX47" s="134"/>
      <c r="AY47" s="134"/>
      <c r="AZ47" s="134"/>
      <c r="BA47" s="32"/>
      <c r="BB47" s="32"/>
      <c r="BC47" s="32"/>
      <c r="BD47" s="32"/>
      <c r="BE47" s="32"/>
      <c r="BF47" s="32"/>
      <c r="BG47" s="32"/>
      <c r="BH47" s="32"/>
    </row>
    <row r="49" spans="1:79" ht="15.75" customHeight="1" x14ac:dyDescent="0.2">
      <c r="A49" s="89" t="s">
        <v>37</v>
      </c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89"/>
      <c r="AK49" s="89"/>
      <c r="AL49" s="89"/>
      <c r="AM49" s="89"/>
      <c r="AN49" s="89"/>
      <c r="AO49" s="89"/>
      <c r="AP49" s="89"/>
      <c r="AQ49" s="89"/>
      <c r="AR49" s="89"/>
      <c r="AS49" s="89"/>
      <c r="AT49" s="89"/>
      <c r="AU49" s="89"/>
      <c r="AV49" s="89"/>
      <c r="AW49" s="89"/>
      <c r="AX49" s="89"/>
      <c r="AY49" s="89"/>
      <c r="AZ49" s="89"/>
      <c r="BA49" s="89"/>
      <c r="BB49" s="89"/>
      <c r="BC49" s="89"/>
      <c r="BD49" s="89"/>
      <c r="BE49" s="89"/>
      <c r="BF49" s="89"/>
      <c r="BG49" s="89"/>
      <c r="BH49" s="89"/>
      <c r="BI49" s="89"/>
      <c r="BJ49" s="89"/>
      <c r="BK49" s="89"/>
      <c r="BL49" s="89"/>
    </row>
    <row r="50" spans="1:79" ht="15" customHeight="1" x14ac:dyDescent="0.2">
      <c r="A50" s="120"/>
      <c r="B50" s="120"/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  <c r="AD50" s="120"/>
      <c r="AE50" s="120"/>
      <c r="AF50" s="120"/>
      <c r="AG50" s="120"/>
      <c r="AH50" s="120"/>
      <c r="AI50" s="120"/>
      <c r="AJ50" s="120"/>
      <c r="AK50" s="120"/>
      <c r="AL50" s="120"/>
      <c r="AM50" s="120"/>
      <c r="AN50" s="120"/>
      <c r="AO50" s="120"/>
      <c r="AP50" s="120"/>
      <c r="AQ50" s="120"/>
      <c r="AR50" s="120"/>
      <c r="AS50" s="120"/>
      <c r="AT50" s="120"/>
      <c r="AU50" s="120"/>
      <c r="AV50" s="120"/>
      <c r="AW50" s="120"/>
      <c r="AX50" s="120"/>
      <c r="AY50" s="120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</row>
    <row r="51" spans="1:79" ht="15.95" customHeight="1" x14ac:dyDescent="0.2">
      <c r="A51" s="114" t="s">
        <v>25</v>
      </c>
      <c r="B51" s="114"/>
      <c r="C51" s="114"/>
      <c r="D51" s="121" t="s">
        <v>29</v>
      </c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  <c r="Y51" s="122"/>
      <c r="Z51" s="122"/>
      <c r="AA51" s="123"/>
      <c r="AB51" s="114" t="s">
        <v>26</v>
      </c>
      <c r="AC51" s="114"/>
      <c r="AD51" s="114"/>
      <c r="AE51" s="114"/>
      <c r="AF51" s="114"/>
      <c r="AG51" s="114"/>
      <c r="AH51" s="114"/>
      <c r="AI51" s="114"/>
      <c r="AJ51" s="114" t="s">
        <v>27</v>
      </c>
      <c r="AK51" s="114"/>
      <c r="AL51" s="114"/>
      <c r="AM51" s="114"/>
      <c r="AN51" s="114"/>
      <c r="AO51" s="114"/>
      <c r="AP51" s="114"/>
      <c r="AQ51" s="114"/>
      <c r="AR51" s="114" t="s">
        <v>24</v>
      </c>
      <c r="AS51" s="114"/>
      <c r="AT51" s="114"/>
      <c r="AU51" s="114"/>
      <c r="AV51" s="114"/>
      <c r="AW51" s="114"/>
      <c r="AX51" s="114"/>
      <c r="AY51" s="114"/>
    </row>
    <row r="52" spans="1:79" ht="29.1" customHeight="1" x14ac:dyDescent="0.2">
      <c r="A52" s="114"/>
      <c r="B52" s="114"/>
      <c r="C52" s="114"/>
      <c r="D52" s="124"/>
      <c r="E52" s="125"/>
      <c r="F52" s="125"/>
      <c r="G52" s="125"/>
      <c r="H52" s="125"/>
      <c r="I52" s="125"/>
      <c r="J52" s="125"/>
      <c r="K52" s="125"/>
      <c r="L52" s="125"/>
      <c r="M52" s="125"/>
      <c r="N52" s="125"/>
      <c r="O52" s="125"/>
      <c r="P52" s="125"/>
      <c r="Q52" s="125"/>
      <c r="R52" s="125"/>
      <c r="S52" s="125"/>
      <c r="T52" s="125"/>
      <c r="U52" s="125"/>
      <c r="V52" s="125"/>
      <c r="W52" s="125"/>
      <c r="X52" s="125"/>
      <c r="Y52" s="125"/>
      <c r="Z52" s="125"/>
      <c r="AA52" s="126"/>
      <c r="AB52" s="114"/>
      <c r="AC52" s="114"/>
      <c r="AD52" s="114"/>
      <c r="AE52" s="114"/>
      <c r="AF52" s="114"/>
      <c r="AG52" s="114"/>
      <c r="AH52" s="114"/>
      <c r="AI52" s="114"/>
      <c r="AJ52" s="114"/>
      <c r="AK52" s="114"/>
      <c r="AL52" s="114"/>
      <c r="AM52" s="114"/>
      <c r="AN52" s="114"/>
      <c r="AO52" s="114"/>
      <c r="AP52" s="114"/>
      <c r="AQ52" s="114"/>
      <c r="AR52" s="114"/>
      <c r="AS52" s="114"/>
      <c r="AT52" s="114"/>
      <c r="AU52" s="114"/>
      <c r="AV52" s="114"/>
      <c r="AW52" s="114"/>
      <c r="AX52" s="114"/>
      <c r="AY52" s="114"/>
    </row>
    <row r="53" spans="1:79" ht="15.75" customHeight="1" x14ac:dyDescent="0.2">
      <c r="A53" s="114">
        <v>1</v>
      </c>
      <c r="B53" s="114"/>
      <c r="C53" s="114"/>
      <c r="D53" s="127">
        <v>2</v>
      </c>
      <c r="E53" s="128"/>
      <c r="F53" s="128"/>
      <c r="G53" s="128"/>
      <c r="H53" s="128"/>
      <c r="I53" s="128"/>
      <c r="J53" s="128"/>
      <c r="K53" s="128"/>
      <c r="L53" s="128"/>
      <c r="M53" s="128"/>
      <c r="N53" s="128"/>
      <c r="O53" s="128"/>
      <c r="P53" s="128"/>
      <c r="Q53" s="128"/>
      <c r="R53" s="128"/>
      <c r="S53" s="128"/>
      <c r="T53" s="128"/>
      <c r="U53" s="128"/>
      <c r="V53" s="128"/>
      <c r="W53" s="128"/>
      <c r="X53" s="128"/>
      <c r="Y53" s="128"/>
      <c r="Z53" s="128"/>
      <c r="AA53" s="129"/>
      <c r="AB53" s="114">
        <v>3</v>
      </c>
      <c r="AC53" s="114"/>
      <c r="AD53" s="114"/>
      <c r="AE53" s="114"/>
      <c r="AF53" s="114"/>
      <c r="AG53" s="114"/>
      <c r="AH53" s="114"/>
      <c r="AI53" s="114"/>
      <c r="AJ53" s="114">
        <v>4</v>
      </c>
      <c r="AK53" s="114"/>
      <c r="AL53" s="114"/>
      <c r="AM53" s="114"/>
      <c r="AN53" s="114"/>
      <c r="AO53" s="114"/>
      <c r="AP53" s="114"/>
      <c r="AQ53" s="114"/>
      <c r="AR53" s="114">
        <v>5</v>
      </c>
      <c r="AS53" s="114"/>
      <c r="AT53" s="114"/>
      <c r="AU53" s="114"/>
      <c r="AV53" s="114"/>
      <c r="AW53" s="114"/>
      <c r="AX53" s="114"/>
      <c r="AY53" s="114"/>
    </row>
    <row r="54" spans="1:79" ht="35.25" customHeight="1" x14ac:dyDescent="0.2">
      <c r="A54" s="115">
        <v>1</v>
      </c>
      <c r="B54" s="115"/>
      <c r="C54" s="115"/>
      <c r="D54" s="116" t="s">
        <v>362</v>
      </c>
      <c r="E54" s="117"/>
      <c r="F54" s="117"/>
      <c r="G54" s="117"/>
      <c r="H54" s="117"/>
      <c r="I54" s="117"/>
      <c r="J54" s="117"/>
      <c r="K54" s="117"/>
      <c r="L54" s="117"/>
      <c r="M54" s="117"/>
      <c r="N54" s="117"/>
      <c r="O54" s="117"/>
      <c r="P54" s="117"/>
      <c r="Q54" s="117"/>
      <c r="R54" s="117"/>
      <c r="S54" s="117"/>
      <c r="T54" s="117"/>
      <c r="U54" s="117"/>
      <c r="V54" s="117"/>
      <c r="W54" s="117"/>
      <c r="X54" s="117"/>
      <c r="Y54" s="117"/>
      <c r="Z54" s="117"/>
      <c r="AA54" s="118"/>
      <c r="AB54" s="140">
        <v>130675</v>
      </c>
      <c r="AC54" s="140"/>
      <c r="AD54" s="140"/>
      <c r="AE54" s="140"/>
      <c r="AF54" s="140"/>
      <c r="AG54" s="140"/>
      <c r="AH54" s="140"/>
      <c r="AI54" s="140"/>
      <c r="AJ54" s="140">
        <v>0</v>
      </c>
      <c r="AK54" s="140"/>
      <c r="AL54" s="140"/>
      <c r="AM54" s="140"/>
      <c r="AN54" s="140"/>
      <c r="AO54" s="140"/>
      <c r="AP54" s="140"/>
      <c r="AQ54" s="140"/>
      <c r="AR54" s="140">
        <f>AB54+AJ54</f>
        <v>130675</v>
      </c>
      <c r="AS54" s="140"/>
      <c r="AT54" s="140"/>
      <c r="AU54" s="140"/>
      <c r="AV54" s="140"/>
      <c r="AW54" s="140"/>
      <c r="AX54" s="140"/>
      <c r="AY54" s="140"/>
    </row>
    <row r="55" spans="1:79" s="4" customFormat="1" ht="12.75" customHeight="1" x14ac:dyDescent="0.2">
      <c r="A55" s="130"/>
      <c r="B55" s="130"/>
      <c r="C55" s="130"/>
      <c r="D55" s="131" t="s">
        <v>24</v>
      </c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132"/>
      <c r="W55" s="132"/>
      <c r="X55" s="132"/>
      <c r="Y55" s="132"/>
      <c r="Z55" s="132"/>
      <c r="AA55" s="133"/>
      <c r="AB55" s="134">
        <f>SUM(AB54)</f>
        <v>130675</v>
      </c>
      <c r="AC55" s="134"/>
      <c r="AD55" s="134"/>
      <c r="AE55" s="134"/>
      <c r="AF55" s="134"/>
      <c r="AG55" s="134"/>
      <c r="AH55" s="134"/>
      <c r="AI55" s="134"/>
      <c r="AJ55" s="134">
        <v>0</v>
      </c>
      <c r="AK55" s="134"/>
      <c r="AL55" s="134"/>
      <c r="AM55" s="134"/>
      <c r="AN55" s="134"/>
      <c r="AO55" s="134"/>
      <c r="AP55" s="134"/>
      <c r="AQ55" s="134"/>
      <c r="AR55" s="134">
        <f>AB55+AJ55</f>
        <v>130675</v>
      </c>
      <c r="AS55" s="134"/>
      <c r="AT55" s="134"/>
      <c r="AU55" s="134"/>
      <c r="AV55" s="134"/>
      <c r="AW55" s="134"/>
      <c r="AX55" s="134"/>
      <c r="AY55" s="134"/>
    </row>
    <row r="57" spans="1:79" ht="15.75" customHeight="1" x14ac:dyDescent="0.2">
      <c r="A57" s="108" t="s">
        <v>38</v>
      </c>
      <c r="B57" s="108"/>
      <c r="C57" s="108"/>
      <c r="D57" s="108"/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108"/>
      <c r="T57" s="108"/>
      <c r="U57" s="108"/>
      <c r="V57" s="108"/>
      <c r="W57" s="108"/>
      <c r="X57" s="108"/>
      <c r="Y57" s="108"/>
      <c r="Z57" s="108"/>
      <c r="AA57" s="108"/>
      <c r="AB57" s="108"/>
      <c r="AC57" s="108"/>
      <c r="AD57" s="108"/>
      <c r="AE57" s="108"/>
      <c r="AF57" s="108"/>
      <c r="AG57" s="108"/>
      <c r="AH57" s="108"/>
      <c r="AI57" s="108"/>
      <c r="AJ57" s="108"/>
      <c r="AK57" s="108"/>
      <c r="AL57" s="108"/>
      <c r="AM57" s="108"/>
      <c r="AN57" s="108"/>
      <c r="AO57" s="108"/>
      <c r="AP57" s="108"/>
      <c r="AQ57" s="108"/>
      <c r="AR57" s="108"/>
      <c r="AS57" s="108"/>
      <c r="AT57" s="108"/>
      <c r="AU57" s="108"/>
      <c r="AV57" s="108"/>
      <c r="AW57" s="108"/>
      <c r="AX57" s="108"/>
      <c r="AY57" s="108"/>
      <c r="AZ57" s="108"/>
      <c r="BA57" s="108"/>
      <c r="BB57" s="108"/>
      <c r="BC57" s="108"/>
      <c r="BD57" s="108"/>
      <c r="BE57" s="108"/>
      <c r="BF57" s="108"/>
      <c r="BG57" s="108"/>
      <c r="BH57" s="108"/>
      <c r="BI57" s="108"/>
      <c r="BJ57" s="108"/>
      <c r="BK57" s="108"/>
      <c r="BL57" s="108"/>
    </row>
    <row r="58" spans="1:79" ht="30" customHeight="1" x14ac:dyDescent="0.2">
      <c r="A58" s="114" t="s">
        <v>25</v>
      </c>
      <c r="B58" s="114"/>
      <c r="C58" s="114"/>
      <c r="D58" s="114"/>
      <c r="E58" s="114"/>
      <c r="F58" s="114"/>
      <c r="G58" s="127" t="s">
        <v>39</v>
      </c>
      <c r="H58" s="128"/>
      <c r="I58" s="128"/>
      <c r="J58" s="128"/>
      <c r="K58" s="128"/>
      <c r="L58" s="128"/>
      <c r="M58" s="128"/>
      <c r="N58" s="128"/>
      <c r="O58" s="128"/>
      <c r="P58" s="128"/>
      <c r="Q58" s="128"/>
      <c r="R58" s="128"/>
      <c r="S58" s="128"/>
      <c r="T58" s="128"/>
      <c r="U58" s="128"/>
      <c r="V58" s="128"/>
      <c r="W58" s="128"/>
      <c r="X58" s="128"/>
      <c r="Y58" s="129"/>
      <c r="Z58" s="114" t="s">
        <v>2</v>
      </c>
      <c r="AA58" s="114"/>
      <c r="AB58" s="114"/>
      <c r="AC58" s="114"/>
      <c r="AD58" s="114"/>
      <c r="AE58" s="114" t="s">
        <v>1</v>
      </c>
      <c r="AF58" s="114"/>
      <c r="AG58" s="114"/>
      <c r="AH58" s="114"/>
      <c r="AI58" s="114"/>
      <c r="AJ58" s="114"/>
      <c r="AK58" s="114"/>
      <c r="AL58" s="114"/>
      <c r="AM58" s="114"/>
      <c r="AN58" s="114"/>
      <c r="AO58" s="127" t="s">
        <v>26</v>
      </c>
      <c r="AP58" s="128"/>
      <c r="AQ58" s="128"/>
      <c r="AR58" s="128"/>
      <c r="AS58" s="128"/>
      <c r="AT58" s="128"/>
      <c r="AU58" s="128"/>
      <c r="AV58" s="129"/>
      <c r="AW58" s="127" t="s">
        <v>27</v>
      </c>
      <c r="AX58" s="128"/>
      <c r="AY58" s="128"/>
      <c r="AZ58" s="128"/>
      <c r="BA58" s="128"/>
      <c r="BB58" s="128"/>
      <c r="BC58" s="128"/>
      <c r="BD58" s="129"/>
      <c r="BE58" s="127" t="s">
        <v>24</v>
      </c>
      <c r="BF58" s="128"/>
      <c r="BG58" s="128"/>
      <c r="BH58" s="128"/>
      <c r="BI58" s="128"/>
      <c r="BJ58" s="128"/>
      <c r="BK58" s="128"/>
      <c r="BL58" s="129"/>
    </row>
    <row r="59" spans="1:79" ht="15.75" customHeight="1" x14ac:dyDescent="0.2">
      <c r="A59" s="114">
        <v>1</v>
      </c>
      <c r="B59" s="114"/>
      <c r="C59" s="114"/>
      <c r="D59" s="114"/>
      <c r="E59" s="114"/>
      <c r="F59" s="114"/>
      <c r="G59" s="127">
        <v>2</v>
      </c>
      <c r="H59" s="128"/>
      <c r="I59" s="128"/>
      <c r="J59" s="128"/>
      <c r="K59" s="128"/>
      <c r="L59" s="128"/>
      <c r="M59" s="128"/>
      <c r="N59" s="128"/>
      <c r="O59" s="128"/>
      <c r="P59" s="128"/>
      <c r="Q59" s="128"/>
      <c r="R59" s="128"/>
      <c r="S59" s="128"/>
      <c r="T59" s="128"/>
      <c r="U59" s="128"/>
      <c r="V59" s="128"/>
      <c r="W59" s="128"/>
      <c r="X59" s="128"/>
      <c r="Y59" s="129"/>
      <c r="Z59" s="114">
        <v>3</v>
      </c>
      <c r="AA59" s="114"/>
      <c r="AB59" s="114"/>
      <c r="AC59" s="114"/>
      <c r="AD59" s="114"/>
      <c r="AE59" s="114">
        <v>4</v>
      </c>
      <c r="AF59" s="114"/>
      <c r="AG59" s="114"/>
      <c r="AH59" s="114"/>
      <c r="AI59" s="114"/>
      <c r="AJ59" s="114"/>
      <c r="AK59" s="114"/>
      <c r="AL59" s="114"/>
      <c r="AM59" s="114"/>
      <c r="AN59" s="114"/>
      <c r="AO59" s="114">
        <v>5</v>
      </c>
      <c r="AP59" s="114"/>
      <c r="AQ59" s="114"/>
      <c r="AR59" s="114"/>
      <c r="AS59" s="114"/>
      <c r="AT59" s="114"/>
      <c r="AU59" s="114"/>
      <c r="AV59" s="114"/>
      <c r="AW59" s="114">
        <v>6</v>
      </c>
      <c r="AX59" s="114"/>
      <c r="AY59" s="114"/>
      <c r="AZ59" s="114"/>
      <c r="BA59" s="114"/>
      <c r="BB59" s="114"/>
      <c r="BC59" s="114"/>
      <c r="BD59" s="114"/>
      <c r="BE59" s="114">
        <v>7</v>
      </c>
      <c r="BF59" s="114"/>
      <c r="BG59" s="114"/>
      <c r="BH59" s="114"/>
      <c r="BI59" s="114"/>
      <c r="BJ59" s="114"/>
      <c r="BK59" s="114"/>
      <c r="BL59" s="114"/>
    </row>
    <row r="60" spans="1:79" s="4" customFormat="1" ht="12.75" customHeight="1" x14ac:dyDescent="0.2">
      <c r="A60" s="130">
        <v>1</v>
      </c>
      <c r="B60" s="130"/>
      <c r="C60" s="130"/>
      <c r="D60" s="130"/>
      <c r="E60" s="130"/>
      <c r="F60" s="130"/>
      <c r="G60" s="135" t="s">
        <v>60</v>
      </c>
      <c r="H60" s="136"/>
      <c r="I60" s="136"/>
      <c r="J60" s="136"/>
      <c r="K60" s="136"/>
      <c r="L60" s="136"/>
      <c r="M60" s="136"/>
      <c r="N60" s="136"/>
      <c r="O60" s="136"/>
      <c r="P60" s="136"/>
      <c r="Q60" s="136"/>
      <c r="R60" s="136"/>
      <c r="S60" s="136"/>
      <c r="T60" s="136"/>
      <c r="U60" s="136"/>
      <c r="V60" s="136"/>
      <c r="W60" s="136"/>
      <c r="X60" s="136"/>
      <c r="Y60" s="137"/>
      <c r="Z60" s="138"/>
      <c r="AA60" s="138"/>
      <c r="AB60" s="138"/>
      <c r="AC60" s="138"/>
      <c r="AD60" s="138"/>
      <c r="AE60" s="138"/>
      <c r="AF60" s="138"/>
      <c r="AG60" s="138"/>
      <c r="AH60" s="138"/>
      <c r="AI60" s="138"/>
      <c r="AJ60" s="138"/>
      <c r="AK60" s="138"/>
      <c r="AL60" s="138"/>
      <c r="AM60" s="138"/>
      <c r="AN60" s="135"/>
      <c r="AO60" s="134"/>
      <c r="AP60" s="134"/>
      <c r="AQ60" s="134"/>
      <c r="AR60" s="134"/>
      <c r="AS60" s="134"/>
      <c r="AT60" s="134"/>
      <c r="AU60" s="134"/>
      <c r="AV60" s="134"/>
      <c r="AW60" s="134"/>
      <c r="AX60" s="134"/>
      <c r="AY60" s="134"/>
      <c r="AZ60" s="134"/>
      <c r="BA60" s="134"/>
      <c r="BB60" s="134"/>
      <c r="BC60" s="134"/>
      <c r="BD60" s="134"/>
      <c r="BE60" s="134"/>
      <c r="BF60" s="134"/>
      <c r="BG60" s="134"/>
      <c r="BH60" s="134"/>
      <c r="BI60" s="134"/>
      <c r="BJ60" s="134"/>
      <c r="BK60" s="134"/>
      <c r="BL60" s="134"/>
      <c r="CA60" s="4" t="s">
        <v>16</v>
      </c>
    </row>
    <row r="61" spans="1:79" s="4" customFormat="1" ht="12.75" customHeight="1" x14ac:dyDescent="0.2">
      <c r="A61" s="130">
        <v>0</v>
      </c>
      <c r="B61" s="130"/>
      <c r="C61" s="130"/>
      <c r="D61" s="130"/>
      <c r="E61" s="130"/>
      <c r="F61" s="130"/>
      <c r="G61" s="153" t="s">
        <v>66</v>
      </c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  <c r="Y61" s="159"/>
      <c r="Z61" s="139"/>
      <c r="AA61" s="139"/>
      <c r="AB61" s="139"/>
      <c r="AC61" s="139"/>
      <c r="AD61" s="139"/>
      <c r="AE61" s="139"/>
      <c r="AF61" s="139"/>
      <c r="AG61" s="139"/>
      <c r="AH61" s="139"/>
      <c r="AI61" s="139"/>
      <c r="AJ61" s="139"/>
      <c r="AK61" s="139"/>
      <c r="AL61" s="139"/>
      <c r="AM61" s="139"/>
      <c r="AN61" s="153"/>
      <c r="AO61" s="140">
        <v>130675</v>
      </c>
      <c r="AP61" s="140"/>
      <c r="AQ61" s="140"/>
      <c r="AR61" s="140"/>
      <c r="AS61" s="140"/>
      <c r="AT61" s="140"/>
      <c r="AU61" s="140"/>
      <c r="AV61" s="140"/>
      <c r="AW61" s="140">
        <v>0</v>
      </c>
      <c r="AX61" s="140"/>
      <c r="AY61" s="140"/>
      <c r="AZ61" s="140"/>
      <c r="BA61" s="140"/>
      <c r="BB61" s="140"/>
      <c r="BC61" s="140"/>
      <c r="BD61" s="140"/>
      <c r="BE61" s="140">
        <f t="shared" ref="BE61:BE75" si="0">AO61+AW61</f>
        <v>130675</v>
      </c>
      <c r="BF61" s="140"/>
      <c r="BG61" s="140"/>
      <c r="BH61" s="140"/>
      <c r="BI61" s="140"/>
      <c r="BJ61" s="140"/>
      <c r="BK61" s="140"/>
      <c r="BL61" s="140"/>
    </row>
    <row r="62" spans="1:79" ht="25.5" customHeight="1" x14ac:dyDescent="0.2">
      <c r="A62" s="115"/>
      <c r="B62" s="115"/>
      <c r="C62" s="115"/>
      <c r="D62" s="115"/>
      <c r="E62" s="115"/>
      <c r="F62" s="115"/>
      <c r="G62" s="153" t="s">
        <v>216</v>
      </c>
      <c r="H62" s="154"/>
      <c r="I62" s="154"/>
      <c r="J62" s="154"/>
      <c r="K62" s="154"/>
      <c r="L62" s="154"/>
      <c r="M62" s="154"/>
      <c r="N62" s="154"/>
      <c r="O62" s="154"/>
      <c r="P62" s="154"/>
      <c r="Q62" s="154"/>
      <c r="R62" s="154"/>
      <c r="S62" s="154"/>
      <c r="T62" s="154"/>
      <c r="U62" s="154"/>
      <c r="V62" s="154"/>
      <c r="W62" s="154"/>
      <c r="X62" s="154"/>
      <c r="Y62" s="155"/>
      <c r="Z62" s="139" t="s">
        <v>67</v>
      </c>
      <c r="AA62" s="139"/>
      <c r="AB62" s="139"/>
      <c r="AC62" s="139"/>
      <c r="AD62" s="139"/>
      <c r="AE62" s="145" t="s">
        <v>448</v>
      </c>
      <c r="AF62" s="145"/>
      <c r="AG62" s="145"/>
      <c r="AH62" s="145"/>
      <c r="AI62" s="145"/>
      <c r="AJ62" s="145"/>
      <c r="AK62" s="145"/>
      <c r="AL62" s="145"/>
      <c r="AM62" s="145"/>
      <c r="AN62" s="162"/>
      <c r="AO62" s="140">
        <v>28095</v>
      </c>
      <c r="AP62" s="140"/>
      <c r="AQ62" s="140"/>
      <c r="AR62" s="140"/>
      <c r="AS62" s="140"/>
      <c r="AT62" s="140"/>
      <c r="AU62" s="140"/>
      <c r="AV62" s="140"/>
      <c r="AW62" s="140">
        <v>0</v>
      </c>
      <c r="AX62" s="140"/>
      <c r="AY62" s="140"/>
      <c r="AZ62" s="140"/>
      <c r="BA62" s="140"/>
      <c r="BB62" s="140"/>
      <c r="BC62" s="140"/>
      <c r="BD62" s="140"/>
      <c r="BE62" s="140">
        <f t="shared" si="0"/>
        <v>28095</v>
      </c>
      <c r="BF62" s="140"/>
      <c r="BG62" s="140"/>
      <c r="BH62" s="140"/>
      <c r="BI62" s="140"/>
      <c r="BJ62" s="140"/>
      <c r="BK62" s="140"/>
      <c r="BL62" s="140"/>
    </row>
    <row r="63" spans="1:79" ht="30" customHeight="1" x14ac:dyDescent="0.2">
      <c r="A63" s="115"/>
      <c r="B63" s="115"/>
      <c r="C63" s="115"/>
      <c r="D63" s="115"/>
      <c r="E63" s="115"/>
      <c r="F63" s="115"/>
      <c r="G63" s="153" t="s">
        <v>217</v>
      </c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/>
      <c r="S63" s="154"/>
      <c r="T63" s="154"/>
      <c r="U63" s="154"/>
      <c r="V63" s="154"/>
      <c r="W63" s="154"/>
      <c r="X63" s="154"/>
      <c r="Y63" s="155"/>
      <c r="Z63" s="139" t="s">
        <v>67</v>
      </c>
      <c r="AA63" s="139"/>
      <c r="AB63" s="139"/>
      <c r="AC63" s="139"/>
      <c r="AD63" s="139"/>
      <c r="AE63" s="145" t="s">
        <v>448</v>
      </c>
      <c r="AF63" s="145"/>
      <c r="AG63" s="145"/>
      <c r="AH63" s="145"/>
      <c r="AI63" s="145"/>
      <c r="AJ63" s="145"/>
      <c r="AK63" s="145"/>
      <c r="AL63" s="145"/>
      <c r="AM63" s="145"/>
      <c r="AN63" s="162"/>
      <c r="AO63" s="140">
        <v>102580</v>
      </c>
      <c r="AP63" s="140"/>
      <c r="AQ63" s="140"/>
      <c r="AR63" s="140"/>
      <c r="AS63" s="140"/>
      <c r="AT63" s="140"/>
      <c r="AU63" s="140"/>
      <c r="AV63" s="140"/>
      <c r="AW63" s="140">
        <v>0</v>
      </c>
      <c r="AX63" s="140"/>
      <c r="AY63" s="140"/>
      <c r="AZ63" s="140"/>
      <c r="BA63" s="140"/>
      <c r="BB63" s="140"/>
      <c r="BC63" s="140"/>
      <c r="BD63" s="140"/>
      <c r="BE63" s="140">
        <f t="shared" si="0"/>
        <v>102580</v>
      </c>
      <c r="BF63" s="140"/>
      <c r="BG63" s="140"/>
      <c r="BH63" s="140"/>
      <c r="BI63" s="140"/>
      <c r="BJ63" s="140"/>
      <c r="BK63" s="140"/>
      <c r="BL63" s="140"/>
    </row>
    <row r="64" spans="1:79" ht="25.5" customHeight="1" x14ac:dyDescent="0.2">
      <c r="A64" s="115"/>
      <c r="B64" s="115"/>
      <c r="C64" s="115"/>
      <c r="D64" s="115"/>
      <c r="E64" s="115"/>
      <c r="F64" s="115"/>
      <c r="G64" s="153" t="s">
        <v>434</v>
      </c>
      <c r="H64" s="154"/>
      <c r="I64" s="154"/>
      <c r="J64" s="154"/>
      <c r="K64" s="154"/>
      <c r="L64" s="154"/>
      <c r="M64" s="154"/>
      <c r="N64" s="154"/>
      <c r="O64" s="154"/>
      <c r="P64" s="154"/>
      <c r="Q64" s="154"/>
      <c r="R64" s="154"/>
      <c r="S64" s="154"/>
      <c r="T64" s="154"/>
      <c r="U64" s="154"/>
      <c r="V64" s="154"/>
      <c r="W64" s="154"/>
      <c r="X64" s="154"/>
      <c r="Y64" s="155"/>
      <c r="Z64" s="139" t="s">
        <v>63</v>
      </c>
      <c r="AA64" s="139"/>
      <c r="AB64" s="139"/>
      <c r="AC64" s="139"/>
      <c r="AD64" s="139"/>
      <c r="AE64" s="153" t="s">
        <v>218</v>
      </c>
      <c r="AF64" s="154"/>
      <c r="AG64" s="154"/>
      <c r="AH64" s="154"/>
      <c r="AI64" s="154"/>
      <c r="AJ64" s="154"/>
      <c r="AK64" s="154"/>
      <c r="AL64" s="154"/>
      <c r="AM64" s="154"/>
      <c r="AN64" s="155"/>
      <c r="AO64" s="140">
        <v>8</v>
      </c>
      <c r="AP64" s="140"/>
      <c r="AQ64" s="140"/>
      <c r="AR64" s="140"/>
      <c r="AS64" s="140"/>
      <c r="AT64" s="140"/>
      <c r="AU64" s="140"/>
      <c r="AV64" s="140"/>
      <c r="AW64" s="140">
        <v>0</v>
      </c>
      <c r="AX64" s="140"/>
      <c r="AY64" s="140"/>
      <c r="AZ64" s="140"/>
      <c r="BA64" s="140"/>
      <c r="BB64" s="140"/>
      <c r="BC64" s="140"/>
      <c r="BD64" s="140"/>
      <c r="BE64" s="140">
        <f t="shared" si="0"/>
        <v>8</v>
      </c>
      <c r="BF64" s="140"/>
      <c r="BG64" s="140"/>
      <c r="BH64" s="140"/>
      <c r="BI64" s="140"/>
      <c r="BJ64" s="140"/>
      <c r="BK64" s="140"/>
      <c r="BL64" s="140"/>
    </row>
    <row r="65" spans="1:64" ht="27" customHeight="1" x14ac:dyDescent="0.2">
      <c r="A65" s="115"/>
      <c r="B65" s="115"/>
      <c r="C65" s="115"/>
      <c r="D65" s="115"/>
      <c r="E65" s="115"/>
      <c r="F65" s="115"/>
      <c r="G65" s="153" t="s">
        <v>435</v>
      </c>
      <c r="H65" s="154"/>
      <c r="I65" s="154"/>
      <c r="J65" s="154"/>
      <c r="K65" s="154"/>
      <c r="L65" s="154"/>
      <c r="M65" s="154"/>
      <c r="N65" s="154"/>
      <c r="O65" s="154"/>
      <c r="P65" s="154"/>
      <c r="Q65" s="154"/>
      <c r="R65" s="154"/>
      <c r="S65" s="154"/>
      <c r="T65" s="154"/>
      <c r="U65" s="154"/>
      <c r="V65" s="154"/>
      <c r="W65" s="154"/>
      <c r="X65" s="154"/>
      <c r="Y65" s="155"/>
      <c r="Z65" s="139" t="s">
        <v>63</v>
      </c>
      <c r="AA65" s="139"/>
      <c r="AB65" s="139"/>
      <c r="AC65" s="139"/>
      <c r="AD65" s="139"/>
      <c r="AE65" s="153" t="s">
        <v>219</v>
      </c>
      <c r="AF65" s="154"/>
      <c r="AG65" s="154"/>
      <c r="AH65" s="154"/>
      <c r="AI65" s="154"/>
      <c r="AJ65" s="154"/>
      <c r="AK65" s="154"/>
      <c r="AL65" s="154"/>
      <c r="AM65" s="154"/>
      <c r="AN65" s="155"/>
      <c r="AO65" s="140">
        <v>4</v>
      </c>
      <c r="AP65" s="140"/>
      <c r="AQ65" s="140"/>
      <c r="AR65" s="140"/>
      <c r="AS65" s="140"/>
      <c r="AT65" s="140"/>
      <c r="AU65" s="140"/>
      <c r="AV65" s="140"/>
      <c r="AW65" s="140">
        <v>0</v>
      </c>
      <c r="AX65" s="140"/>
      <c r="AY65" s="140"/>
      <c r="AZ65" s="140"/>
      <c r="BA65" s="140"/>
      <c r="BB65" s="140"/>
      <c r="BC65" s="140"/>
      <c r="BD65" s="140"/>
      <c r="BE65" s="140">
        <f t="shared" si="0"/>
        <v>4</v>
      </c>
      <c r="BF65" s="140"/>
      <c r="BG65" s="140"/>
      <c r="BH65" s="140"/>
      <c r="BI65" s="140"/>
      <c r="BJ65" s="140"/>
      <c r="BK65" s="140"/>
      <c r="BL65" s="140"/>
    </row>
    <row r="66" spans="1:64" s="4" customFormat="1" x14ac:dyDescent="0.2">
      <c r="A66" s="130">
        <v>2</v>
      </c>
      <c r="B66" s="130"/>
      <c r="C66" s="130"/>
      <c r="D66" s="130"/>
      <c r="E66" s="130"/>
      <c r="F66" s="130"/>
      <c r="G66" s="135" t="s">
        <v>69</v>
      </c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  <c r="Y66" s="157"/>
      <c r="Z66" s="138"/>
      <c r="AA66" s="138"/>
      <c r="AB66" s="138"/>
      <c r="AC66" s="138"/>
      <c r="AD66" s="138"/>
      <c r="AE66" s="135"/>
      <c r="AF66" s="156"/>
      <c r="AG66" s="156"/>
      <c r="AH66" s="156"/>
      <c r="AI66" s="156"/>
      <c r="AJ66" s="156"/>
      <c r="AK66" s="156"/>
      <c r="AL66" s="156"/>
      <c r="AM66" s="156"/>
      <c r="AN66" s="157"/>
      <c r="AO66" s="134"/>
      <c r="AP66" s="134"/>
      <c r="AQ66" s="134"/>
      <c r="AR66" s="134"/>
      <c r="AS66" s="134"/>
      <c r="AT66" s="134"/>
      <c r="AU66" s="134"/>
      <c r="AV66" s="134"/>
      <c r="AW66" s="134"/>
      <c r="AX66" s="134"/>
      <c r="AY66" s="134"/>
      <c r="AZ66" s="134"/>
      <c r="BA66" s="134"/>
      <c r="BB66" s="134"/>
      <c r="BC66" s="134"/>
      <c r="BD66" s="134"/>
      <c r="BE66" s="134"/>
      <c r="BF66" s="134"/>
      <c r="BG66" s="134"/>
      <c r="BH66" s="134"/>
      <c r="BI66" s="134"/>
      <c r="BJ66" s="134"/>
      <c r="BK66" s="134"/>
      <c r="BL66" s="134"/>
    </row>
    <row r="67" spans="1:64" s="4" customFormat="1" ht="30.75" customHeight="1" x14ac:dyDescent="0.2">
      <c r="A67" s="130"/>
      <c r="B67" s="130"/>
      <c r="C67" s="130"/>
      <c r="D67" s="130"/>
      <c r="E67" s="130"/>
      <c r="F67" s="130"/>
      <c r="G67" s="153" t="s">
        <v>436</v>
      </c>
      <c r="H67" s="154"/>
      <c r="I67" s="154"/>
      <c r="J67" s="154"/>
      <c r="K67" s="154"/>
      <c r="L67" s="154"/>
      <c r="M67" s="154"/>
      <c r="N67" s="154"/>
      <c r="O67" s="154"/>
      <c r="P67" s="154"/>
      <c r="Q67" s="154"/>
      <c r="R67" s="154"/>
      <c r="S67" s="154"/>
      <c r="T67" s="154"/>
      <c r="U67" s="154"/>
      <c r="V67" s="154"/>
      <c r="W67" s="154"/>
      <c r="X67" s="154"/>
      <c r="Y67" s="155"/>
      <c r="Z67" s="139"/>
      <c r="AA67" s="139"/>
      <c r="AB67" s="139"/>
      <c r="AC67" s="139"/>
      <c r="AD67" s="139"/>
      <c r="AE67" s="153"/>
      <c r="AF67" s="154"/>
      <c r="AG67" s="154"/>
      <c r="AH67" s="154"/>
      <c r="AI67" s="154"/>
      <c r="AJ67" s="154"/>
      <c r="AK67" s="154"/>
      <c r="AL67" s="154"/>
      <c r="AM67" s="154"/>
      <c r="AN67" s="155"/>
      <c r="AO67" s="140">
        <v>36</v>
      </c>
      <c r="AP67" s="140"/>
      <c r="AQ67" s="140"/>
      <c r="AR67" s="140"/>
      <c r="AS67" s="140"/>
      <c r="AT67" s="140"/>
      <c r="AU67" s="140"/>
      <c r="AV67" s="140"/>
      <c r="AW67" s="140">
        <v>0</v>
      </c>
      <c r="AX67" s="140"/>
      <c r="AY67" s="140"/>
      <c r="AZ67" s="140"/>
      <c r="BA67" s="140"/>
      <c r="BB67" s="140"/>
      <c r="BC67" s="140"/>
      <c r="BD67" s="140"/>
      <c r="BE67" s="140">
        <f t="shared" si="0"/>
        <v>36</v>
      </c>
      <c r="BF67" s="140"/>
      <c r="BG67" s="140"/>
      <c r="BH67" s="140"/>
      <c r="BI67" s="140"/>
      <c r="BJ67" s="140"/>
      <c r="BK67" s="140"/>
      <c r="BL67" s="140"/>
    </row>
    <row r="68" spans="1:64" s="4" customFormat="1" ht="40.5" customHeight="1" x14ac:dyDescent="0.2">
      <c r="A68" s="130"/>
      <c r="B68" s="130"/>
      <c r="C68" s="130"/>
      <c r="D68" s="130"/>
      <c r="E68" s="130"/>
      <c r="F68" s="130"/>
      <c r="G68" s="153" t="s">
        <v>437</v>
      </c>
      <c r="H68" s="154"/>
      <c r="I68" s="154"/>
      <c r="J68" s="154"/>
      <c r="K68" s="154"/>
      <c r="L68" s="154"/>
      <c r="M68" s="154"/>
      <c r="N68" s="154"/>
      <c r="O68" s="154"/>
      <c r="P68" s="154"/>
      <c r="Q68" s="154"/>
      <c r="R68" s="154"/>
      <c r="S68" s="154"/>
      <c r="T68" s="154"/>
      <c r="U68" s="154"/>
      <c r="V68" s="154"/>
      <c r="W68" s="154"/>
      <c r="X68" s="154"/>
      <c r="Y68" s="155"/>
      <c r="Z68" s="139"/>
      <c r="AA68" s="139"/>
      <c r="AB68" s="139"/>
      <c r="AC68" s="139"/>
      <c r="AD68" s="139"/>
      <c r="AE68" s="153"/>
      <c r="AF68" s="154"/>
      <c r="AG68" s="154"/>
      <c r="AH68" s="154"/>
      <c r="AI68" s="154"/>
      <c r="AJ68" s="154"/>
      <c r="AK68" s="154"/>
      <c r="AL68" s="154"/>
      <c r="AM68" s="154"/>
      <c r="AN68" s="155"/>
      <c r="AO68" s="140">
        <v>23</v>
      </c>
      <c r="AP68" s="140"/>
      <c r="AQ68" s="140"/>
      <c r="AR68" s="140"/>
      <c r="AS68" s="140"/>
      <c r="AT68" s="140"/>
      <c r="AU68" s="140"/>
      <c r="AV68" s="140"/>
      <c r="AW68" s="140">
        <v>0</v>
      </c>
      <c r="AX68" s="140"/>
      <c r="AY68" s="140"/>
      <c r="AZ68" s="140"/>
      <c r="BA68" s="140"/>
      <c r="BB68" s="140"/>
      <c r="BC68" s="140"/>
      <c r="BD68" s="140"/>
      <c r="BE68" s="140">
        <f t="shared" si="0"/>
        <v>23</v>
      </c>
      <c r="BF68" s="140"/>
      <c r="BG68" s="140"/>
      <c r="BH68" s="140"/>
      <c r="BI68" s="140"/>
      <c r="BJ68" s="140"/>
      <c r="BK68" s="140"/>
      <c r="BL68" s="140"/>
    </row>
    <row r="69" spans="1:64" s="4" customFormat="1" x14ac:dyDescent="0.2">
      <c r="A69" s="130">
        <v>3</v>
      </c>
      <c r="B69" s="130"/>
      <c r="C69" s="130"/>
      <c r="D69" s="130"/>
      <c r="E69" s="130"/>
      <c r="F69" s="130"/>
      <c r="G69" s="135" t="s">
        <v>74</v>
      </c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  <c r="Y69" s="157"/>
      <c r="Z69" s="138"/>
      <c r="AA69" s="138"/>
      <c r="AB69" s="138"/>
      <c r="AC69" s="138"/>
      <c r="AD69" s="138"/>
      <c r="AE69" s="135"/>
      <c r="AF69" s="156"/>
      <c r="AG69" s="156"/>
      <c r="AH69" s="156"/>
      <c r="AI69" s="156"/>
      <c r="AJ69" s="156"/>
      <c r="AK69" s="156"/>
      <c r="AL69" s="156"/>
      <c r="AM69" s="156"/>
      <c r="AN69" s="157"/>
      <c r="AO69" s="134"/>
      <c r="AP69" s="134"/>
      <c r="AQ69" s="134"/>
      <c r="AR69" s="134"/>
      <c r="AS69" s="134"/>
      <c r="AT69" s="134"/>
      <c r="AU69" s="134"/>
      <c r="AV69" s="134"/>
      <c r="AW69" s="134"/>
      <c r="AX69" s="134"/>
      <c r="AY69" s="134"/>
      <c r="AZ69" s="134"/>
      <c r="BA69" s="134"/>
      <c r="BB69" s="134"/>
      <c r="BC69" s="134"/>
      <c r="BD69" s="134"/>
      <c r="BE69" s="134"/>
      <c r="BF69" s="134"/>
      <c r="BG69" s="134"/>
      <c r="BH69" s="134"/>
      <c r="BI69" s="134"/>
      <c r="BJ69" s="134"/>
      <c r="BK69" s="134"/>
      <c r="BL69" s="134"/>
    </row>
    <row r="70" spans="1:64" ht="15.75" customHeight="1" x14ac:dyDescent="0.2">
      <c r="A70" s="115"/>
      <c r="B70" s="115"/>
      <c r="C70" s="115"/>
      <c r="D70" s="115"/>
      <c r="E70" s="115"/>
      <c r="F70" s="115"/>
      <c r="G70" s="153" t="s">
        <v>438</v>
      </c>
      <c r="H70" s="154"/>
      <c r="I70" s="154"/>
      <c r="J70" s="154"/>
      <c r="K70" s="154"/>
      <c r="L70" s="154"/>
      <c r="M70" s="154"/>
      <c r="N70" s="154"/>
      <c r="O70" s="154"/>
      <c r="P70" s="154"/>
      <c r="Q70" s="154"/>
      <c r="R70" s="154"/>
      <c r="S70" s="154"/>
      <c r="T70" s="154"/>
      <c r="U70" s="154"/>
      <c r="V70" s="154"/>
      <c r="W70" s="154"/>
      <c r="X70" s="154"/>
      <c r="Y70" s="155"/>
      <c r="Z70" s="139" t="s">
        <v>67</v>
      </c>
      <c r="AA70" s="139"/>
      <c r="AB70" s="139"/>
      <c r="AC70" s="139"/>
      <c r="AD70" s="139"/>
      <c r="AE70" s="153" t="s">
        <v>76</v>
      </c>
      <c r="AF70" s="154"/>
      <c r="AG70" s="154"/>
      <c r="AH70" s="154"/>
      <c r="AI70" s="154"/>
      <c r="AJ70" s="154"/>
      <c r="AK70" s="154"/>
      <c r="AL70" s="154"/>
      <c r="AM70" s="154"/>
      <c r="AN70" s="155"/>
      <c r="AO70" s="140">
        <v>2849.44</v>
      </c>
      <c r="AP70" s="140"/>
      <c r="AQ70" s="140"/>
      <c r="AR70" s="140"/>
      <c r="AS70" s="140"/>
      <c r="AT70" s="140"/>
      <c r="AU70" s="140"/>
      <c r="AV70" s="140"/>
      <c r="AW70" s="140">
        <v>0</v>
      </c>
      <c r="AX70" s="140"/>
      <c r="AY70" s="140"/>
      <c r="AZ70" s="140"/>
      <c r="BA70" s="140"/>
      <c r="BB70" s="140"/>
      <c r="BC70" s="140"/>
      <c r="BD70" s="140"/>
      <c r="BE70" s="140">
        <f t="shared" si="0"/>
        <v>2849.44</v>
      </c>
      <c r="BF70" s="140"/>
      <c r="BG70" s="140"/>
      <c r="BH70" s="140"/>
      <c r="BI70" s="140"/>
      <c r="BJ70" s="140"/>
      <c r="BK70" s="140"/>
      <c r="BL70" s="140"/>
    </row>
    <row r="71" spans="1:64" ht="16.5" customHeight="1" x14ac:dyDescent="0.2">
      <c r="A71" s="115"/>
      <c r="B71" s="115"/>
      <c r="C71" s="115"/>
      <c r="D71" s="115"/>
      <c r="E71" s="115"/>
      <c r="F71" s="115"/>
      <c r="G71" s="153" t="s">
        <v>439</v>
      </c>
      <c r="H71" s="154"/>
      <c r="I71" s="154"/>
      <c r="J71" s="154"/>
      <c r="K71" s="154"/>
      <c r="L71" s="154"/>
      <c r="M71" s="154"/>
      <c r="N71" s="154"/>
      <c r="O71" s="154"/>
      <c r="P71" s="154"/>
      <c r="Q71" s="154"/>
      <c r="R71" s="154"/>
      <c r="S71" s="154"/>
      <c r="T71" s="154"/>
      <c r="U71" s="154"/>
      <c r="V71" s="154"/>
      <c r="W71" s="154"/>
      <c r="X71" s="154"/>
      <c r="Y71" s="155"/>
      <c r="Z71" s="139" t="s">
        <v>67</v>
      </c>
      <c r="AA71" s="139"/>
      <c r="AB71" s="139"/>
      <c r="AC71" s="139"/>
      <c r="AD71" s="139"/>
      <c r="AE71" s="153" t="s">
        <v>76</v>
      </c>
      <c r="AF71" s="154"/>
      <c r="AG71" s="154"/>
      <c r="AH71" s="154"/>
      <c r="AI71" s="154"/>
      <c r="AJ71" s="154"/>
      <c r="AK71" s="154"/>
      <c r="AL71" s="154"/>
      <c r="AM71" s="154"/>
      <c r="AN71" s="155"/>
      <c r="AO71" s="140">
        <v>1221.52</v>
      </c>
      <c r="AP71" s="140"/>
      <c r="AQ71" s="140"/>
      <c r="AR71" s="140"/>
      <c r="AS71" s="140"/>
      <c r="AT71" s="140"/>
      <c r="AU71" s="140"/>
      <c r="AV71" s="140"/>
      <c r="AW71" s="140">
        <v>0</v>
      </c>
      <c r="AX71" s="140"/>
      <c r="AY71" s="140"/>
      <c r="AZ71" s="140"/>
      <c r="BA71" s="140"/>
      <c r="BB71" s="140"/>
      <c r="BC71" s="140"/>
      <c r="BD71" s="140"/>
      <c r="BE71" s="140">
        <f t="shared" si="0"/>
        <v>1221.52</v>
      </c>
      <c r="BF71" s="140"/>
      <c r="BG71" s="140"/>
      <c r="BH71" s="140"/>
      <c r="BI71" s="140"/>
      <c r="BJ71" s="140"/>
      <c r="BK71" s="140"/>
      <c r="BL71" s="140"/>
    </row>
    <row r="72" spans="1:64" ht="16.5" customHeight="1" x14ac:dyDescent="0.2">
      <c r="A72" s="115"/>
      <c r="B72" s="115"/>
      <c r="C72" s="115"/>
      <c r="D72" s="115"/>
      <c r="E72" s="115"/>
      <c r="F72" s="115"/>
      <c r="G72" s="153" t="s">
        <v>440</v>
      </c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/>
      <c r="S72" s="154"/>
      <c r="T72" s="154"/>
      <c r="U72" s="154"/>
      <c r="V72" s="154"/>
      <c r="W72" s="154"/>
      <c r="X72" s="154"/>
      <c r="Y72" s="155"/>
      <c r="Z72" s="139" t="s">
        <v>67</v>
      </c>
      <c r="AA72" s="139"/>
      <c r="AB72" s="139"/>
      <c r="AC72" s="139"/>
      <c r="AD72" s="139"/>
      <c r="AE72" s="153" t="s">
        <v>76</v>
      </c>
      <c r="AF72" s="154"/>
      <c r="AG72" s="154"/>
      <c r="AH72" s="154"/>
      <c r="AI72" s="154"/>
      <c r="AJ72" s="154"/>
      <c r="AK72" s="154"/>
      <c r="AL72" s="154"/>
      <c r="AM72" s="154"/>
      <c r="AN72" s="155"/>
      <c r="AO72" s="140">
        <v>7023.75</v>
      </c>
      <c r="AP72" s="140"/>
      <c r="AQ72" s="140"/>
      <c r="AR72" s="140"/>
      <c r="AS72" s="140"/>
      <c r="AT72" s="140"/>
      <c r="AU72" s="140"/>
      <c r="AV72" s="140"/>
      <c r="AW72" s="140">
        <v>0</v>
      </c>
      <c r="AX72" s="140"/>
      <c r="AY72" s="140"/>
      <c r="AZ72" s="140"/>
      <c r="BA72" s="140"/>
      <c r="BB72" s="140"/>
      <c r="BC72" s="140"/>
      <c r="BD72" s="140"/>
      <c r="BE72" s="140">
        <f t="shared" ref="BE72:BE73" si="1">AO72+AW72</f>
        <v>7023.75</v>
      </c>
      <c r="BF72" s="140"/>
      <c r="BG72" s="140"/>
      <c r="BH72" s="140"/>
      <c r="BI72" s="140"/>
      <c r="BJ72" s="140"/>
      <c r="BK72" s="140"/>
      <c r="BL72" s="140"/>
    </row>
    <row r="73" spans="1:64" ht="16.5" customHeight="1" x14ac:dyDescent="0.2">
      <c r="A73" s="115"/>
      <c r="B73" s="115"/>
      <c r="C73" s="115"/>
      <c r="D73" s="115"/>
      <c r="E73" s="115"/>
      <c r="F73" s="115"/>
      <c r="G73" s="153" t="s">
        <v>441</v>
      </c>
      <c r="H73" s="154"/>
      <c r="I73" s="154"/>
      <c r="J73" s="154"/>
      <c r="K73" s="154"/>
      <c r="L73" s="154"/>
      <c r="M73" s="154"/>
      <c r="N73" s="154"/>
      <c r="O73" s="154"/>
      <c r="P73" s="154"/>
      <c r="Q73" s="154"/>
      <c r="R73" s="154"/>
      <c r="S73" s="154"/>
      <c r="T73" s="154"/>
      <c r="U73" s="154"/>
      <c r="V73" s="154"/>
      <c r="W73" s="154"/>
      <c r="X73" s="154"/>
      <c r="Y73" s="155"/>
      <c r="Z73" s="139" t="s">
        <v>67</v>
      </c>
      <c r="AA73" s="139"/>
      <c r="AB73" s="139"/>
      <c r="AC73" s="139"/>
      <c r="AD73" s="139"/>
      <c r="AE73" s="153" t="s">
        <v>76</v>
      </c>
      <c r="AF73" s="154"/>
      <c r="AG73" s="154"/>
      <c r="AH73" s="154"/>
      <c r="AI73" s="154"/>
      <c r="AJ73" s="154"/>
      <c r="AK73" s="154"/>
      <c r="AL73" s="154"/>
      <c r="AM73" s="154"/>
      <c r="AN73" s="155"/>
      <c r="AO73" s="140">
        <v>12822.5</v>
      </c>
      <c r="AP73" s="140"/>
      <c r="AQ73" s="140"/>
      <c r="AR73" s="140"/>
      <c r="AS73" s="140"/>
      <c r="AT73" s="140"/>
      <c r="AU73" s="140"/>
      <c r="AV73" s="140"/>
      <c r="AW73" s="140">
        <v>0</v>
      </c>
      <c r="AX73" s="140"/>
      <c r="AY73" s="140"/>
      <c r="AZ73" s="140"/>
      <c r="BA73" s="140"/>
      <c r="BB73" s="140"/>
      <c r="BC73" s="140"/>
      <c r="BD73" s="140"/>
      <c r="BE73" s="140">
        <f t="shared" si="1"/>
        <v>12822.5</v>
      </c>
      <c r="BF73" s="140"/>
      <c r="BG73" s="140"/>
      <c r="BH73" s="140"/>
      <c r="BI73" s="140"/>
      <c r="BJ73" s="140"/>
      <c r="BK73" s="140"/>
      <c r="BL73" s="140"/>
    </row>
    <row r="74" spans="1:64" s="4" customFormat="1" x14ac:dyDescent="0.2">
      <c r="A74" s="130">
        <v>4</v>
      </c>
      <c r="B74" s="130"/>
      <c r="C74" s="130"/>
      <c r="D74" s="130"/>
      <c r="E74" s="130"/>
      <c r="F74" s="130"/>
      <c r="G74" s="135" t="s">
        <v>79</v>
      </c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  <c r="Y74" s="157"/>
      <c r="Z74" s="138"/>
      <c r="AA74" s="138"/>
      <c r="AB74" s="138"/>
      <c r="AC74" s="138"/>
      <c r="AD74" s="138"/>
      <c r="AE74" s="135"/>
      <c r="AF74" s="156"/>
      <c r="AG74" s="156"/>
      <c r="AH74" s="156"/>
      <c r="AI74" s="156"/>
      <c r="AJ74" s="156"/>
      <c r="AK74" s="156"/>
      <c r="AL74" s="156"/>
      <c r="AM74" s="156"/>
      <c r="AN74" s="157"/>
      <c r="AO74" s="134"/>
      <c r="AP74" s="134"/>
      <c r="AQ74" s="134"/>
      <c r="AR74" s="134"/>
      <c r="AS74" s="134"/>
      <c r="AT74" s="134"/>
      <c r="AU74" s="134"/>
      <c r="AV74" s="134"/>
      <c r="AW74" s="134"/>
      <c r="AX74" s="134"/>
      <c r="AY74" s="134"/>
      <c r="AZ74" s="134"/>
      <c r="BA74" s="134"/>
      <c r="BB74" s="134"/>
      <c r="BC74" s="134"/>
      <c r="BD74" s="134"/>
      <c r="BE74" s="134"/>
      <c r="BF74" s="134"/>
      <c r="BG74" s="134"/>
      <c r="BH74" s="134"/>
      <c r="BI74" s="134"/>
      <c r="BJ74" s="134"/>
      <c r="BK74" s="134"/>
      <c r="BL74" s="134"/>
    </row>
    <row r="75" spans="1:64" ht="33" customHeight="1" x14ac:dyDescent="0.2">
      <c r="A75" s="115"/>
      <c r="B75" s="115"/>
      <c r="C75" s="115"/>
      <c r="D75" s="115"/>
      <c r="E75" s="115"/>
      <c r="F75" s="115"/>
      <c r="G75" s="153" t="s">
        <v>442</v>
      </c>
      <c r="H75" s="154"/>
      <c r="I75" s="154"/>
      <c r="J75" s="154"/>
      <c r="K75" s="154"/>
      <c r="L75" s="154"/>
      <c r="M75" s="154"/>
      <c r="N75" s="154"/>
      <c r="O75" s="154"/>
      <c r="P75" s="154"/>
      <c r="Q75" s="154"/>
      <c r="R75" s="154"/>
      <c r="S75" s="154"/>
      <c r="T75" s="154"/>
      <c r="U75" s="154"/>
      <c r="V75" s="154"/>
      <c r="W75" s="154"/>
      <c r="X75" s="154"/>
      <c r="Y75" s="155"/>
      <c r="Z75" s="139" t="s">
        <v>443</v>
      </c>
      <c r="AA75" s="139"/>
      <c r="AB75" s="139"/>
      <c r="AC75" s="139"/>
      <c r="AD75" s="139"/>
      <c r="AE75" s="153" t="s">
        <v>76</v>
      </c>
      <c r="AF75" s="154"/>
      <c r="AG75" s="154"/>
      <c r="AH75" s="154"/>
      <c r="AI75" s="154"/>
      <c r="AJ75" s="154"/>
      <c r="AK75" s="154"/>
      <c r="AL75" s="154"/>
      <c r="AM75" s="154"/>
      <c r="AN75" s="155"/>
      <c r="AO75" s="163">
        <v>59</v>
      </c>
      <c r="AP75" s="163"/>
      <c r="AQ75" s="163"/>
      <c r="AR75" s="163"/>
      <c r="AS75" s="163"/>
      <c r="AT75" s="163"/>
      <c r="AU75" s="163"/>
      <c r="AV75" s="163"/>
      <c r="AW75" s="163">
        <v>0</v>
      </c>
      <c r="AX75" s="163"/>
      <c r="AY75" s="163"/>
      <c r="AZ75" s="163"/>
      <c r="BA75" s="163"/>
      <c r="BB75" s="163"/>
      <c r="BC75" s="163"/>
      <c r="BD75" s="163"/>
      <c r="BE75" s="163">
        <f t="shared" si="0"/>
        <v>59</v>
      </c>
      <c r="BF75" s="163"/>
      <c r="BG75" s="163"/>
      <c r="BH75" s="163"/>
      <c r="BI75" s="163"/>
      <c r="BJ75" s="163"/>
      <c r="BK75" s="163"/>
      <c r="BL75" s="163"/>
    </row>
    <row r="76" spans="1:64" x14ac:dyDescent="0.2"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</row>
    <row r="78" spans="1:64" x14ac:dyDescent="0.2">
      <c r="A78" s="146" t="s">
        <v>86</v>
      </c>
      <c r="B78" s="147"/>
      <c r="C78" s="147"/>
      <c r="D78" s="147"/>
      <c r="E78" s="147"/>
      <c r="F78" s="147"/>
      <c r="G78" s="147"/>
      <c r="H78" s="147"/>
      <c r="I78" s="147"/>
      <c r="J78" s="147"/>
      <c r="K78" s="147"/>
      <c r="L78" s="147"/>
      <c r="M78" s="147"/>
      <c r="N78" s="147"/>
      <c r="O78" s="147"/>
      <c r="P78" s="147"/>
      <c r="Q78" s="147"/>
      <c r="R78" s="147"/>
      <c r="S78" s="147"/>
      <c r="T78" s="147"/>
      <c r="U78" s="147"/>
      <c r="V78" s="147"/>
      <c r="W78" s="148"/>
      <c r="X78" s="148"/>
      <c r="Y78" s="148"/>
      <c r="Z78" s="148"/>
      <c r="AA78" s="148"/>
      <c r="AB78" s="148"/>
      <c r="AC78" s="148"/>
      <c r="AD78" s="148"/>
      <c r="AE78" s="148"/>
      <c r="AF78" s="148"/>
      <c r="AG78" s="148"/>
      <c r="AH78" s="148"/>
      <c r="AI78" s="148"/>
      <c r="AJ78" s="148"/>
      <c r="AK78" s="148"/>
      <c r="AL78" s="148"/>
      <c r="AM78" s="148"/>
      <c r="AN78" s="5"/>
      <c r="AO78" s="96" t="s">
        <v>299</v>
      </c>
      <c r="AP78" s="91"/>
      <c r="AQ78" s="91"/>
      <c r="AR78" s="91"/>
      <c r="AS78" s="91"/>
      <c r="AT78" s="91"/>
      <c r="AU78" s="91"/>
      <c r="AV78" s="91"/>
      <c r="AW78" s="91"/>
      <c r="AX78" s="91"/>
      <c r="AY78" s="91"/>
      <c r="AZ78" s="91"/>
      <c r="BA78" s="91"/>
      <c r="BB78" s="91"/>
      <c r="BC78" s="91"/>
      <c r="BD78" s="91"/>
      <c r="BE78" s="91"/>
      <c r="BF78" s="91"/>
      <c r="BG78" s="91"/>
    </row>
    <row r="79" spans="1:64" x14ac:dyDescent="0.2">
      <c r="W79" s="149" t="s">
        <v>5</v>
      </c>
      <c r="X79" s="149"/>
      <c r="Y79" s="149"/>
      <c r="Z79" s="149"/>
      <c r="AA79" s="149"/>
      <c r="AB79" s="149"/>
      <c r="AC79" s="149"/>
      <c r="AD79" s="149"/>
      <c r="AE79" s="149"/>
      <c r="AF79" s="149"/>
      <c r="AG79" s="149"/>
      <c r="AH79" s="149"/>
      <c r="AI79" s="149"/>
      <c r="AJ79" s="149"/>
      <c r="AK79" s="149"/>
      <c r="AL79" s="149"/>
      <c r="AM79" s="149"/>
      <c r="AO79" s="149" t="s">
        <v>46</v>
      </c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</row>
    <row r="80" spans="1:64" ht="15.75" x14ac:dyDescent="0.2">
      <c r="A80" s="151" t="s">
        <v>3</v>
      </c>
      <c r="B80" s="151"/>
      <c r="C80" s="151"/>
      <c r="D80" s="151"/>
      <c r="E80" s="151"/>
      <c r="F80" s="151"/>
    </row>
    <row r="81" spans="1:59" x14ac:dyDescent="0.2">
      <c r="A81" s="90" t="s">
        <v>85</v>
      </c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  <c r="AD81" s="91"/>
      <c r="AE81" s="91"/>
      <c r="AF81" s="91"/>
      <c r="AG81" s="91"/>
      <c r="AH81" s="91"/>
      <c r="AI81" s="91"/>
      <c r="AJ81" s="91"/>
      <c r="AK81" s="91"/>
      <c r="AL81" s="91"/>
      <c r="AM81" s="91"/>
      <c r="AN81" s="91"/>
      <c r="AO81" s="91"/>
      <c r="AP81" s="91"/>
      <c r="AQ81" s="91"/>
      <c r="AR81" s="91"/>
      <c r="AS81" s="91"/>
    </row>
    <row r="82" spans="1:59" x14ac:dyDescent="0.2">
      <c r="A82" s="152" t="s">
        <v>42</v>
      </c>
      <c r="B82" s="152"/>
      <c r="C82" s="152"/>
      <c r="D82" s="152"/>
      <c r="E82" s="152"/>
      <c r="F82" s="152"/>
      <c r="G82" s="152"/>
      <c r="H82" s="152"/>
      <c r="I82" s="152"/>
      <c r="J82" s="152"/>
      <c r="K82" s="152"/>
      <c r="L82" s="152"/>
      <c r="M82" s="152"/>
      <c r="N82" s="152"/>
      <c r="O82" s="152"/>
      <c r="P82" s="152"/>
      <c r="Q82" s="152"/>
      <c r="R82" s="152"/>
      <c r="S82" s="152"/>
      <c r="T82" s="152"/>
      <c r="U82" s="152"/>
      <c r="V82" s="152"/>
      <c r="W82" s="152"/>
      <c r="X82" s="152"/>
      <c r="Y82" s="152"/>
      <c r="Z82" s="152"/>
      <c r="AA82" s="152"/>
      <c r="AB82" s="152"/>
      <c r="AC82" s="152"/>
      <c r="AD82" s="152"/>
      <c r="AE82" s="152"/>
      <c r="AF82" s="152"/>
      <c r="AG82" s="152"/>
      <c r="AH82" s="152"/>
      <c r="AI82" s="152"/>
      <c r="AJ82" s="152"/>
      <c r="AK82" s="152"/>
      <c r="AL82" s="152"/>
      <c r="AM82" s="152"/>
      <c r="AN82" s="152"/>
      <c r="AO82" s="152"/>
      <c r="AP82" s="152"/>
      <c r="AQ82" s="152"/>
      <c r="AR82" s="152"/>
      <c r="AS82" s="152"/>
    </row>
    <row r="83" spans="1:59" x14ac:dyDescent="0.2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</row>
    <row r="84" spans="1:59" x14ac:dyDescent="0.2">
      <c r="A84" s="146" t="s">
        <v>87</v>
      </c>
      <c r="B84" s="147"/>
      <c r="C84" s="147"/>
      <c r="D84" s="147"/>
      <c r="E84" s="147"/>
      <c r="F84" s="147"/>
      <c r="G84" s="147"/>
      <c r="H84" s="147"/>
      <c r="I84" s="147"/>
      <c r="J84" s="147"/>
      <c r="K84" s="147"/>
      <c r="L84" s="147"/>
      <c r="M84" s="147"/>
      <c r="N84" s="147"/>
      <c r="O84" s="147"/>
      <c r="P84" s="147"/>
      <c r="Q84" s="147"/>
      <c r="R84" s="147"/>
      <c r="S84" s="147"/>
      <c r="T84" s="147"/>
      <c r="U84" s="147"/>
      <c r="V84" s="147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5"/>
      <c r="AO84" s="34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</row>
    <row r="85" spans="1:59" ht="15.75" x14ac:dyDescent="0.2">
      <c r="A85" s="146" t="s">
        <v>291</v>
      </c>
      <c r="B85" s="146"/>
      <c r="C85" s="146"/>
      <c r="D85" s="146"/>
      <c r="E85" s="146"/>
      <c r="F85" s="146"/>
      <c r="G85" s="146"/>
      <c r="H85" s="146"/>
      <c r="I85" s="146"/>
      <c r="J85" s="146"/>
      <c r="K85" s="146"/>
      <c r="L85" s="146"/>
      <c r="M85" s="146"/>
      <c r="N85" s="146"/>
      <c r="O85" s="146"/>
      <c r="P85" s="146"/>
      <c r="Q85" s="146"/>
      <c r="R85" s="146"/>
      <c r="S85" s="146"/>
      <c r="T85" s="146"/>
      <c r="U85" s="146"/>
      <c r="V85" s="146"/>
      <c r="W85" s="148"/>
      <c r="X85" s="148"/>
      <c r="Y85" s="148"/>
      <c r="Z85" s="148"/>
      <c r="AA85" s="148"/>
      <c r="AB85" s="148"/>
      <c r="AC85" s="148"/>
      <c r="AD85" s="148"/>
      <c r="AE85" s="148"/>
      <c r="AF85" s="148"/>
      <c r="AG85" s="148"/>
      <c r="AH85" s="148"/>
      <c r="AI85" s="148"/>
      <c r="AJ85" s="148"/>
      <c r="AK85" s="148"/>
      <c r="AL85" s="148"/>
      <c r="AM85" s="148"/>
      <c r="AN85" s="5"/>
      <c r="AO85" s="96" t="s">
        <v>300</v>
      </c>
      <c r="AP85" s="91"/>
      <c r="AQ85" s="91"/>
      <c r="AR85" s="91"/>
      <c r="AS85" s="91"/>
      <c r="AT85" s="91"/>
      <c r="AU85" s="91"/>
      <c r="AV85" s="91"/>
      <c r="AW85" s="91"/>
      <c r="AX85" s="91"/>
      <c r="AY85" s="91"/>
      <c r="AZ85" s="91"/>
      <c r="BA85" s="91"/>
      <c r="BB85" s="91"/>
      <c r="BC85" s="91"/>
      <c r="BD85" s="91"/>
      <c r="BE85" s="91"/>
      <c r="BF85" s="91"/>
      <c r="BG85" s="91"/>
    </row>
    <row r="86" spans="1:59" x14ac:dyDescent="0.2">
      <c r="W86" s="149" t="s">
        <v>5</v>
      </c>
      <c r="X86" s="149"/>
      <c r="Y86" s="149"/>
      <c r="Z86" s="149"/>
      <c r="AA86" s="149"/>
      <c r="AB86" s="149"/>
      <c r="AC86" s="149"/>
      <c r="AD86" s="149"/>
      <c r="AE86" s="149"/>
      <c r="AF86" s="149"/>
      <c r="AG86" s="149"/>
      <c r="AH86" s="149"/>
      <c r="AI86" s="149"/>
      <c r="AJ86" s="149"/>
      <c r="AK86" s="149"/>
      <c r="AL86" s="149"/>
      <c r="AM86" s="149"/>
      <c r="AO86" s="149" t="s">
        <v>46</v>
      </c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</row>
    <row r="87" spans="1:59" x14ac:dyDescent="0.2">
      <c r="A87" s="150"/>
      <c r="B87" s="150"/>
      <c r="C87" s="150"/>
      <c r="D87" s="150"/>
      <c r="E87" s="150"/>
      <c r="F87" s="150"/>
      <c r="G87" s="150"/>
      <c r="H87" s="150"/>
      <c r="AO87" s="72"/>
      <c r="AP87" s="72"/>
      <c r="AQ87" s="72"/>
      <c r="AR87" s="72"/>
      <c r="AS87" s="72"/>
      <c r="AT87" s="72"/>
      <c r="AU87" s="72"/>
      <c r="AV87" s="72"/>
      <c r="AW87" s="72"/>
      <c r="AX87" s="72"/>
      <c r="AY87" s="72"/>
      <c r="AZ87" s="72"/>
      <c r="BA87" s="72"/>
      <c r="BB87" s="72"/>
      <c r="BC87" s="72"/>
      <c r="BD87" s="72"/>
      <c r="BE87" s="72"/>
      <c r="BF87" s="72"/>
      <c r="BG87" s="72"/>
    </row>
    <row r="88" spans="1:59" x14ac:dyDescent="0.2">
      <c r="A88" s="149" t="s">
        <v>40</v>
      </c>
      <c r="B88" s="149"/>
      <c r="C88" s="149"/>
      <c r="D88" s="149"/>
      <c r="E88" s="149"/>
      <c r="F88" s="149"/>
      <c r="G88" s="149"/>
      <c r="H88" s="149"/>
      <c r="I88" s="72"/>
      <c r="J88" s="72"/>
      <c r="K88" s="72"/>
      <c r="L88" s="72"/>
      <c r="M88" s="72"/>
      <c r="N88" s="72"/>
      <c r="O88" s="72"/>
      <c r="P88" s="72"/>
      <c r="Q88" s="72"/>
    </row>
    <row r="89" spans="1:59" x14ac:dyDescent="0.2">
      <c r="A89" s="18" t="s">
        <v>41</v>
      </c>
    </row>
  </sheetData>
  <mergeCells count="245">
    <mergeCell ref="BE73:BL73"/>
    <mergeCell ref="A73:F73"/>
    <mergeCell ref="G73:Y73"/>
    <mergeCell ref="Z73:AD73"/>
    <mergeCell ref="AE73:AN73"/>
    <mergeCell ref="AO73:AV73"/>
    <mergeCell ref="AW73:BD73"/>
    <mergeCell ref="G72:Y72"/>
    <mergeCell ref="Z72:AD72"/>
    <mergeCell ref="AE72:AN72"/>
    <mergeCell ref="AO72:AV72"/>
    <mergeCell ref="AW72:BD72"/>
    <mergeCell ref="BE72:BL72"/>
    <mergeCell ref="W86:AM86"/>
    <mergeCell ref="AO86:BG86"/>
    <mergeCell ref="A87:H87"/>
    <mergeCell ref="A88:H88"/>
    <mergeCell ref="A54:C54"/>
    <mergeCell ref="D54:AA54"/>
    <mergeCell ref="AB54:AI54"/>
    <mergeCell ref="AJ54:AQ54"/>
    <mergeCell ref="AR54:AY54"/>
    <mergeCell ref="A72:F72"/>
    <mergeCell ref="A81:AS81"/>
    <mergeCell ref="A82:AS82"/>
    <mergeCell ref="A84:V84"/>
    <mergeCell ref="A85:V85"/>
    <mergeCell ref="W85:AM85"/>
    <mergeCell ref="AO85:BG85"/>
    <mergeCell ref="A78:V78"/>
    <mergeCell ref="W78:AM78"/>
    <mergeCell ref="AO78:BG78"/>
    <mergeCell ref="W79:AM79"/>
    <mergeCell ref="AO79:BG79"/>
    <mergeCell ref="A80:F80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69:F69"/>
    <mergeCell ref="G69:Y69"/>
    <mergeCell ref="Z69:AD69"/>
    <mergeCell ref="AE69:AN69"/>
    <mergeCell ref="AO69:AV69"/>
    <mergeCell ref="AW69:BD69"/>
    <mergeCell ref="BE69:BL69"/>
    <mergeCell ref="BE68:BL68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5:BL65"/>
    <mergeCell ref="A65:F65"/>
    <mergeCell ref="G65:Y65"/>
    <mergeCell ref="Z65:AD65"/>
    <mergeCell ref="AE65:AN65"/>
    <mergeCell ref="AO65:AV65"/>
    <mergeCell ref="AW65:BD65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BE59:BL59"/>
    <mergeCell ref="A60:F60"/>
    <mergeCell ref="G60:Y60"/>
    <mergeCell ref="Z60:AD60"/>
    <mergeCell ref="AE60:AN60"/>
    <mergeCell ref="AO60:AV60"/>
    <mergeCell ref="AW60:BD60"/>
    <mergeCell ref="BE60:BL60"/>
    <mergeCell ref="A59:F59"/>
    <mergeCell ref="G59:Y59"/>
    <mergeCell ref="Z59:AD59"/>
    <mergeCell ref="AE59:AN59"/>
    <mergeCell ref="AO59:AV59"/>
    <mergeCell ref="AW59:BD59"/>
    <mergeCell ref="A57:BL57"/>
    <mergeCell ref="A58:F58"/>
    <mergeCell ref="G58:Y58"/>
    <mergeCell ref="Z58:AD58"/>
    <mergeCell ref="AE58:AN58"/>
    <mergeCell ref="AO58:AV58"/>
    <mergeCell ref="AW58:BD58"/>
    <mergeCell ref="BE58:BL58"/>
    <mergeCell ref="A53:C53"/>
    <mergeCell ref="D53:AA53"/>
    <mergeCell ref="AB53:AI53"/>
    <mergeCell ref="AJ53:AQ53"/>
    <mergeCell ref="AR53:AY53"/>
    <mergeCell ref="A55:C55"/>
    <mergeCell ref="D55:AA55"/>
    <mergeCell ref="AB55:AI55"/>
    <mergeCell ref="AJ55:AQ55"/>
    <mergeCell ref="AR55:AY55"/>
    <mergeCell ref="A49:BL49"/>
    <mergeCell ref="A50:AY50"/>
    <mergeCell ref="A51:C52"/>
    <mergeCell ref="D51:AA52"/>
    <mergeCell ref="AB51:AI52"/>
    <mergeCell ref="AJ51:AQ52"/>
    <mergeCell ref="AR51:AY52"/>
    <mergeCell ref="A46:C46"/>
    <mergeCell ref="D46:AB46"/>
    <mergeCell ref="AC46:AJ46"/>
    <mergeCell ref="AK46:AR46"/>
    <mergeCell ref="AS46:AZ46"/>
    <mergeCell ref="A47:C47"/>
    <mergeCell ref="D47:AB47"/>
    <mergeCell ref="AC47:AJ47"/>
    <mergeCell ref="AK47:AR47"/>
    <mergeCell ref="AS47:AZ47"/>
    <mergeCell ref="A43:C44"/>
    <mergeCell ref="D43:AB44"/>
    <mergeCell ref="AC43:AJ44"/>
    <mergeCell ref="AK43:AR44"/>
    <mergeCell ref="AS43:AZ44"/>
    <mergeCell ref="A45:C45"/>
    <mergeCell ref="D45:AB45"/>
    <mergeCell ref="AC45:AJ45"/>
    <mergeCell ref="AK45:AR45"/>
    <mergeCell ref="AS45:AZ45"/>
    <mergeCell ref="A38:F38"/>
    <mergeCell ref="G38:BL38"/>
    <mergeCell ref="A39:F39"/>
    <mergeCell ref="G39:BL39"/>
    <mergeCell ref="A41:AZ41"/>
    <mergeCell ref="A42:AZ42"/>
    <mergeCell ref="A31:F31"/>
    <mergeCell ref="G31:BL31"/>
    <mergeCell ref="A33:BL33"/>
    <mergeCell ref="A34:BL34"/>
    <mergeCell ref="A36:BL36"/>
    <mergeCell ref="A37:F37"/>
    <mergeCell ref="G37:BL37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G60:L60">
    <cfRule type="cellIs" dxfId="91" priority="40" stopIfTrue="1" operator="equal">
      <formula>#REF!</formula>
    </cfRule>
  </conditionalFormatting>
  <conditionalFormatting sqref="D46">
    <cfRule type="cellIs" dxfId="90" priority="41" stopIfTrue="1" operator="equal">
      <formula>#REF!</formula>
    </cfRule>
  </conditionalFormatting>
  <conditionalFormatting sqref="A60:F60">
    <cfRule type="cellIs" dxfId="89" priority="42" stopIfTrue="1" operator="equal">
      <formula>0</formula>
    </cfRule>
  </conditionalFormatting>
  <conditionalFormatting sqref="D47">
    <cfRule type="cellIs" dxfId="88" priority="39" stopIfTrue="1" operator="equal">
      <formula>#REF!</formula>
    </cfRule>
  </conditionalFormatting>
  <conditionalFormatting sqref="G61:L61">
    <cfRule type="cellIs" dxfId="87" priority="37" stopIfTrue="1" operator="equal">
      <formula>$G60</formula>
    </cfRule>
  </conditionalFormatting>
  <conditionalFormatting sqref="A61:F61">
    <cfRule type="cellIs" dxfId="86" priority="38" stopIfTrue="1" operator="equal">
      <formula>0</formula>
    </cfRule>
  </conditionalFormatting>
  <conditionalFormatting sqref="G64">
    <cfRule type="cellIs" dxfId="85" priority="35" stopIfTrue="1" operator="equal">
      <formula>#REF!</formula>
    </cfRule>
  </conditionalFormatting>
  <conditionalFormatting sqref="A64:F64">
    <cfRule type="cellIs" dxfId="84" priority="36" stopIfTrue="1" operator="equal">
      <formula>0</formula>
    </cfRule>
  </conditionalFormatting>
  <conditionalFormatting sqref="G65">
    <cfRule type="cellIs" dxfId="83" priority="31" stopIfTrue="1" operator="equal">
      <formula>#REF!</formula>
    </cfRule>
  </conditionalFormatting>
  <conditionalFormatting sqref="A65:F65">
    <cfRule type="cellIs" dxfId="82" priority="32" stopIfTrue="1" operator="equal">
      <formula>0</formula>
    </cfRule>
  </conditionalFormatting>
  <conditionalFormatting sqref="G66">
    <cfRule type="cellIs" dxfId="81" priority="27" stopIfTrue="1" operator="equal">
      <formula>#REF!</formula>
    </cfRule>
  </conditionalFormatting>
  <conditionalFormatting sqref="A66:F66">
    <cfRule type="cellIs" dxfId="80" priority="28" stopIfTrue="1" operator="equal">
      <formula>0</formula>
    </cfRule>
  </conditionalFormatting>
  <conditionalFormatting sqref="G67">
    <cfRule type="cellIs" dxfId="79" priority="25" stopIfTrue="1" operator="equal">
      <formula>$G66</formula>
    </cfRule>
  </conditionalFormatting>
  <conditionalFormatting sqref="A67:F67">
    <cfRule type="cellIs" dxfId="78" priority="26" stopIfTrue="1" operator="equal">
      <formula>0</formula>
    </cfRule>
  </conditionalFormatting>
  <conditionalFormatting sqref="G68">
    <cfRule type="cellIs" dxfId="77" priority="23" stopIfTrue="1" operator="equal">
      <formula>$G67</formula>
    </cfRule>
  </conditionalFormatting>
  <conditionalFormatting sqref="A68:F68">
    <cfRule type="cellIs" dxfId="76" priority="24" stopIfTrue="1" operator="equal">
      <formula>0</formula>
    </cfRule>
  </conditionalFormatting>
  <conditionalFormatting sqref="G69">
    <cfRule type="cellIs" dxfId="75" priority="19" stopIfTrue="1" operator="equal">
      <formula>#REF!</formula>
    </cfRule>
  </conditionalFormatting>
  <conditionalFormatting sqref="A69:F69">
    <cfRule type="cellIs" dxfId="74" priority="20" stopIfTrue="1" operator="equal">
      <formula>0</formula>
    </cfRule>
  </conditionalFormatting>
  <conditionalFormatting sqref="G70:G73">
    <cfRule type="cellIs" dxfId="73" priority="17" stopIfTrue="1" operator="equal">
      <formula>$G69</formula>
    </cfRule>
  </conditionalFormatting>
  <conditionalFormatting sqref="A70:F70">
    <cfRule type="cellIs" dxfId="72" priority="18" stopIfTrue="1" operator="equal">
      <formula>0</formula>
    </cfRule>
  </conditionalFormatting>
  <conditionalFormatting sqref="A71:F73">
    <cfRule type="cellIs" dxfId="71" priority="16" stopIfTrue="1" operator="equal">
      <formula>0</formula>
    </cfRule>
  </conditionalFormatting>
  <conditionalFormatting sqref="G74">
    <cfRule type="cellIs" dxfId="70" priority="13" stopIfTrue="1" operator="equal">
      <formula>#REF!</formula>
    </cfRule>
  </conditionalFormatting>
  <conditionalFormatting sqref="A74:F74">
    <cfRule type="cellIs" dxfId="69" priority="14" stopIfTrue="1" operator="equal">
      <formula>0</formula>
    </cfRule>
  </conditionalFormatting>
  <conditionalFormatting sqref="G75">
    <cfRule type="cellIs" dxfId="68" priority="11" stopIfTrue="1" operator="equal">
      <formula>$G74</formula>
    </cfRule>
  </conditionalFormatting>
  <conditionalFormatting sqref="A75:F75">
    <cfRule type="cellIs" dxfId="67" priority="12" stopIfTrue="1" operator="equal">
      <formula>0</formula>
    </cfRule>
  </conditionalFormatting>
  <conditionalFormatting sqref="G62">
    <cfRule type="cellIs" dxfId="66" priority="9" stopIfTrue="1" operator="equal">
      <formula>$G61</formula>
    </cfRule>
  </conditionalFormatting>
  <conditionalFormatting sqref="A62:F62">
    <cfRule type="cellIs" dxfId="65" priority="10" stopIfTrue="1" operator="equal">
      <formula>0</formula>
    </cfRule>
  </conditionalFormatting>
  <conditionalFormatting sqref="G63">
    <cfRule type="cellIs" dxfId="64" priority="7" stopIfTrue="1" operator="equal">
      <formula>$G62</formula>
    </cfRule>
  </conditionalFormatting>
  <conditionalFormatting sqref="A63:F63">
    <cfRule type="cellIs" dxfId="63" priority="8" stopIfTrue="1" operator="equal">
      <formula>0</formula>
    </cfRule>
  </conditionalFormatting>
  <pageMargins left="0.78740157480314965" right="0.78740157480314965" top="1.1811023622047245" bottom="0.39370078740157483" header="0.31496062992125984" footer="0.31496062992125984"/>
  <pageSetup paperSize="9" scale="72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CA89"/>
  <sheetViews>
    <sheetView view="pageBreakPreview" zoomScale="60" zoomScaleNormal="100" workbookViewId="0">
      <selection activeCell="AW7" sqref="AW7:BF7"/>
    </sheetView>
  </sheetViews>
  <sheetFormatPr defaultRowHeight="12.75" x14ac:dyDescent="0.2"/>
  <cols>
    <col min="1" max="54" width="2.85546875" style="36" customWidth="1"/>
    <col min="55" max="55" width="3.5703125" style="36" customWidth="1"/>
    <col min="56" max="65" width="2.85546875" style="36" customWidth="1"/>
    <col min="66" max="77" width="3" style="36" customWidth="1"/>
    <col min="78" max="78" width="4.5703125" style="36" customWidth="1"/>
    <col min="79" max="79" width="5.28515625" style="36" hidden="1" customWidth="1"/>
    <col min="80" max="16384" width="9.140625" style="36"/>
  </cols>
  <sheetData>
    <row r="1" spans="1:77" x14ac:dyDescent="0.2">
      <c r="AO1" s="170" t="s">
        <v>30</v>
      </c>
      <c r="AP1" s="170"/>
      <c r="AQ1" s="170"/>
      <c r="AR1" s="170"/>
      <c r="AS1" s="170"/>
      <c r="AT1" s="170"/>
      <c r="AU1" s="170"/>
      <c r="AV1" s="170"/>
      <c r="AW1" s="170"/>
      <c r="AX1" s="170"/>
      <c r="AY1" s="170"/>
      <c r="AZ1" s="170"/>
      <c r="BA1" s="170"/>
      <c r="BB1" s="170"/>
      <c r="BC1" s="170"/>
      <c r="BD1" s="170"/>
      <c r="BE1" s="170"/>
      <c r="BF1" s="170"/>
      <c r="BG1" s="170"/>
      <c r="BH1" s="170"/>
      <c r="BI1" s="170"/>
      <c r="BJ1" s="170"/>
      <c r="BK1" s="170"/>
      <c r="BL1" s="170"/>
    </row>
    <row r="2" spans="1:77" ht="15.75" x14ac:dyDescent="0.2">
      <c r="AO2" s="171" t="s">
        <v>0</v>
      </c>
      <c r="AP2" s="171"/>
      <c r="AQ2" s="171"/>
      <c r="AR2" s="171"/>
      <c r="AS2" s="171"/>
      <c r="AT2" s="171"/>
      <c r="AU2" s="171"/>
      <c r="AV2" s="171"/>
      <c r="AW2" s="171"/>
      <c r="AX2" s="171"/>
      <c r="AY2" s="171"/>
      <c r="AZ2" s="171"/>
      <c r="BA2" s="171"/>
      <c r="BB2" s="171"/>
      <c r="BC2" s="171"/>
      <c r="BD2" s="171"/>
      <c r="BE2" s="171"/>
      <c r="BF2" s="171"/>
      <c r="BG2" s="171"/>
      <c r="BH2" s="171"/>
      <c r="BI2" s="171"/>
      <c r="BJ2" s="171"/>
      <c r="BK2" s="171"/>
      <c r="BL2" s="171"/>
    </row>
    <row r="3" spans="1:77" x14ac:dyDescent="0.2">
      <c r="AO3" s="172" t="s">
        <v>290</v>
      </c>
      <c r="AP3" s="165"/>
      <c r="AQ3" s="165"/>
      <c r="AR3" s="165"/>
      <c r="AS3" s="165"/>
      <c r="AT3" s="165"/>
      <c r="AU3" s="165"/>
      <c r="AV3" s="165"/>
      <c r="AW3" s="165"/>
      <c r="AX3" s="165"/>
      <c r="AY3" s="165"/>
      <c r="AZ3" s="165"/>
      <c r="BA3" s="165"/>
      <c r="BB3" s="165"/>
      <c r="BC3" s="165"/>
      <c r="BD3" s="165"/>
      <c r="BE3" s="165"/>
      <c r="BF3" s="165"/>
      <c r="BG3" s="165"/>
      <c r="BH3" s="165"/>
      <c r="BI3" s="165"/>
      <c r="BJ3" s="165"/>
      <c r="BK3" s="165"/>
      <c r="BL3" s="165"/>
    </row>
    <row r="4" spans="1:77" x14ac:dyDescent="0.2">
      <c r="AO4" s="173" t="s">
        <v>84</v>
      </c>
      <c r="AP4" s="174"/>
      <c r="AQ4" s="174"/>
      <c r="AR4" s="174"/>
      <c r="AS4" s="174"/>
      <c r="AT4" s="174"/>
      <c r="AU4" s="174"/>
      <c r="AV4" s="174"/>
      <c r="AW4" s="174"/>
      <c r="AX4" s="174"/>
      <c r="AY4" s="174"/>
      <c r="AZ4" s="174"/>
      <c r="BA4" s="174"/>
      <c r="BB4" s="174"/>
      <c r="BC4" s="174"/>
      <c r="BD4" s="174"/>
      <c r="BE4" s="174"/>
      <c r="BF4" s="174"/>
      <c r="BG4" s="174"/>
      <c r="BH4" s="174"/>
      <c r="BI4" s="174"/>
      <c r="BJ4" s="174"/>
      <c r="BK4" s="174"/>
      <c r="BL4" s="174"/>
    </row>
    <row r="5" spans="1:77" x14ac:dyDescent="0.2">
      <c r="AO5" s="175" t="s">
        <v>17</v>
      </c>
      <c r="AP5" s="175"/>
      <c r="AQ5" s="175"/>
      <c r="AR5" s="175"/>
      <c r="AS5" s="175"/>
      <c r="AT5" s="175"/>
      <c r="AU5" s="175"/>
      <c r="AV5" s="175"/>
      <c r="AW5" s="175"/>
      <c r="AX5" s="175"/>
      <c r="AY5" s="175"/>
      <c r="AZ5" s="175"/>
      <c r="BA5" s="175"/>
      <c r="BB5" s="175"/>
      <c r="BC5" s="175"/>
      <c r="BD5" s="175"/>
      <c r="BE5" s="175"/>
      <c r="BF5" s="175"/>
      <c r="BG5" s="175"/>
      <c r="BH5" s="175"/>
      <c r="BI5" s="175"/>
      <c r="BJ5" s="175"/>
      <c r="BK5" s="175"/>
      <c r="BL5" s="175"/>
    </row>
    <row r="6" spans="1:77" x14ac:dyDescent="0.2">
      <c r="AO6" s="176"/>
      <c r="AP6" s="176"/>
      <c r="AQ6" s="176"/>
      <c r="AR6" s="176"/>
      <c r="AS6" s="176"/>
      <c r="AT6" s="176"/>
      <c r="AU6" s="176"/>
      <c r="AV6" s="176"/>
      <c r="AW6" s="176"/>
      <c r="AX6" s="176"/>
      <c r="AY6" s="176"/>
      <c r="AZ6" s="176"/>
      <c r="BA6" s="176"/>
      <c r="BB6" s="176"/>
      <c r="BC6" s="176"/>
      <c r="BD6" s="176"/>
      <c r="BE6" s="176"/>
      <c r="BF6" s="176"/>
    </row>
    <row r="7" spans="1:77" x14ac:dyDescent="0.2">
      <c r="AO7" s="164" t="s">
        <v>514</v>
      </c>
      <c r="AP7" s="165"/>
      <c r="AQ7" s="165"/>
      <c r="AR7" s="165"/>
      <c r="AS7" s="165"/>
      <c r="AT7" s="165"/>
      <c r="AU7" s="165"/>
      <c r="AV7" s="36" t="s">
        <v>57</v>
      </c>
      <c r="AW7" s="164">
        <v>147</v>
      </c>
      <c r="AX7" s="165"/>
      <c r="AY7" s="165"/>
      <c r="AZ7" s="165"/>
      <c r="BA7" s="165"/>
      <c r="BB7" s="165"/>
      <c r="BC7" s="165"/>
      <c r="BD7" s="165"/>
      <c r="BE7" s="165"/>
      <c r="BF7" s="165"/>
    </row>
    <row r="8" spans="1:77" x14ac:dyDescent="0.2">
      <c r="AO8" s="37"/>
      <c r="AP8" s="37"/>
      <c r="AQ8" s="37"/>
      <c r="AR8" s="37"/>
      <c r="AS8" s="37"/>
      <c r="AT8" s="37"/>
      <c r="AU8" s="37"/>
      <c r="AW8" s="38"/>
      <c r="AX8" s="38"/>
      <c r="AY8" s="38"/>
      <c r="AZ8" s="38"/>
      <c r="BA8" s="38"/>
      <c r="BB8" s="38"/>
      <c r="BC8" s="38"/>
      <c r="BD8" s="38"/>
      <c r="BE8" s="38"/>
      <c r="BF8" s="38"/>
    </row>
    <row r="10" spans="1:77" ht="15.75" x14ac:dyDescent="0.2">
      <c r="A10" s="166" t="s">
        <v>18</v>
      </c>
      <c r="B10" s="166"/>
      <c r="C10" s="166"/>
      <c r="D10" s="166"/>
      <c r="E10" s="166"/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166"/>
      <c r="T10" s="166"/>
      <c r="U10" s="166"/>
      <c r="V10" s="166"/>
      <c r="W10" s="166"/>
      <c r="X10" s="166"/>
      <c r="Y10" s="166"/>
      <c r="Z10" s="166"/>
      <c r="AA10" s="166"/>
      <c r="AB10" s="166"/>
      <c r="AC10" s="166"/>
      <c r="AD10" s="166"/>
      <c r="AE10" s="166"/>
      <c r="AF10" s="166"/>
      <c r="AG10" s="166"/>
      <c r="AH10" s="166"/>
      <c r="AI10" s="166"/>
      <c r="AJ10" s="166"/>
      <c r="AK10" s="166"/>
      <c r="AL10" s="166"/>
      <c r="AM10" s="166"/>
      <c r="AN10" s="166"/>
      <c r="AO10" s="166"/>
      <c r="AP10" s="166"/>
      <c r="AQ10" s="166"/>
      <c r="AR10" s="166"/>
      <c r="AS10" s="166"/>
      <c r="AT10" s="166"/>
      <c r="AU10" s="166"/>
      <c r="AV10" s="166"/>
      <c r="AW10" s="166"/>
      <c r="AX10" s="166"/>
      <c r="AY10" s="166"/>
      <c r="AZ10" s="166"/>
      <c r="BA10" s="166"/>
      <c r="BB10" s="166"/>
      <c r="BC10" s="166"/>
      <c r="BD10" s="166"/>
      <c r="BE10" s="166"/>
      <c r="BF10" s="166"/>
      <c r="BG10" s="166"/>
      <c r="BH10" s="166"/>
      <c r="BI10" s="166"/>
      <c r="BJ10" s="166"/>
      <c r="BK10" s="166"/>
      <c r="BL10" s="166"/>
    </row>
    <row r="11" spans="1:77" ht="15.75" x14ac:dyDescent="0.2">
      <c r="A11" s="166" t="s">
        <v>296</v>
      </c>
      <c r="B11" s="166"/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6"/>
      <c r="X11" s="166"/>
      <c r="Y11" s="166"/>
      <c r="Z11" s="166"/>
      <c r="AA11" s="166"/>
      <c r="AB11" s="166"/>
      <c r="AC11" s="166"/>
      <c r="AD11" s="166"/>
      <c r="AE11" s="166"/>
      <c r="AF11" s="166"/>
      <c r="AG11" s="166"/>
      <c r="AH11" s="166"/>
      <c r="AI11" s="166"/>
      <c r="AJ11" s="166"/>
      <c r="AK11" s="166"/>
      <c r="AL11" s="166"/>
      <c r="AM11" s="166"/>
      <c r="AN11" s="166"/>
      <c r="AO11" s="166"/>
      <c r="AP11" s="166"/>
      <c r="AQ11" s="166"/>
      <c r="AR11" s="166"/>
      <c r="AS11" s="166"/>
      <c r="AT11" s="166"/>
      <c r="AU11" s="166"/>
      <c r="AV11" s="166"/>
      <c r="AW11" s="166"/>
      <c r="AX11" s="166"/>
      <c r="AY11" s="166"/>
      <c r="AZ11" s="166"/>
      <c r="BA11" s="166"/>
      <c r="BB11" s="166"/>
      <c r="BC11" s="166"/>
      <c r="BD11" s="166"/>
      <c r="BE11" s="166"/>
      <c r="BF11" s="166"/>
      <c r="BG11" s="166"/>
      <c r="BH11" s="166"/>
      <c r="BI11" s="166"/>
      <c r="BJ11" s="166"/>
      <c r="BK11" s="166"/>
      <c r="BL11" s="166"/>
    </row>
    <row r="12" spans="1:77" ht="15.75" x14ac:dyDescent="0.2">
      <c r="A12" s="79"/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79"/>
      <c r="BG12" s="79"/>
      <c r="BH12" s="79"/>
      <c r="BI12" s="79"/>
      <c r="BJ12" s="79"/>
      <c r="BK12" s="79"/>
      <c r="BL12" s="79"/>
    </row>
    <row r="13" spans="1:77" s="42" customFormat="1" ht="14.25" x14ac:dyDescent="0.2">
      <c r="A13" s="39" t="s">
        <v>47</v>
      </c>
      <c r="B13" s="167" t="s">
        <v>83</v>
      </c>
      <c r="C13" s="168"/>
      <c r="D13" s="168"/>
      <c r="E13" s="168"/>
      <c r="F13" s="168"/>
      <c r="G13" s="168"/>
      <c r="H13" s="168"/>
      <c r="I13" s="168"/>
      <c r="J13" s="168"/>
      <c r="K13" s="168"/>
      <c r="L13" s="168"/>
      <c r="M13" s="40"/>
      <c r="N13" s="169" t="s">
        <v>84</v>
      </c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E13" s="165"/>
      <c r="AF13" s="165"/>
      <c r="AG13" s="165"/>
      <c r="AH13" s="165"/>
      <c r="AI13" s="165"/>
      <c r="AJ13" s="165"/>
      <c r="AK13" s="165"/>
      <c r="AL13" s="165"/>
      <c r="AM13" s="165"/>
      <c r="AN13" s="165"/>
      <c r="AO13" s="165"/>
      <c r="AP13" s="165"/>
      <c r="AQ13" s="165"/>
      <c r="AR13" s="165"/>
      <c r="AS13" s="165"/>
      <c r="AT13" s="41"/>
      <c r="AU13" s="167" t="s">
        <v>88</v>
      </c>
      <c r="AV13" s="168"/>
      <c r="AW13" s="168"/>
      <c r="AX13" s="168"/>
      <c r="AY13" s="168"/>
      <c r="AZ13" s="168"/>
      <c r="BA13" s="168"/>
      <c r="BB13" s="168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</row>
    <row r="14" spans="1:77" s="42" customFormat="1" x14ac:dyDescent="0.2">
      <c r="A14" s="43"/>
      <c r="B14" s="177" t="s">
        <v>50</v>
      </c>
      <c r="C14" s="177"/>
      <c r="D14" s="177"/>
      <c r="E14" s="177"/>
      <c r="F14" s="177"/>
      <c r="G14" s="177"/>
      <c r="H14" s="177"/>
      <c r="I14" s="177"/>
      <c r="J14" s="177"/>
      <c r="K14" s="177"/>
      <c r="L14" s="177"/>
      <c r="M14" s="43"/>
      <c r="N14" s="178" t="s">
        <v>56</v>
      </c>
      <c r="O14" s="178"/>
      <c r="P14" s="178"/>
      <c r="Q14" s="178"/>
      <c r="R14" s="178"/>
      <c r="S14" s="178"/>
      <c r="T14" s="178"/>
      <c r="U14" s="178"/>
      <c r="V14" s="178"/>
      <c r="W14" s="178"/>
      <c r="X14" s="178"/>
      <c r="Y14" s="178"/>
      <c r="Z14" s="178"/>
      <c r="AA14" s="178"/>
      <c r="AB14" s="178"/>
      <c r="AC14" s="178"/>
      <c r="AD14" s="178"/>
      <c r="AE14" s="178"/>
      <c r="AF14" s="178"/>
      <c r="AG14" s="178"/>
      <c r="AH14" s="178"/>
      <c r="AI14" s="178"/>
      <c r="AJ14" s="178"/>
      <c r="AK14" s="178"/>
      <c r="AL14" s="178"/>
      <c r="AM14" s="178"/>
      <c r="AN14" s="178"/>
      <c r="AO14" s="178"/>
      <c r="AP14" s="178"/>
      <c r="AQ14" s="178"/>
      <c r="AR14" s="178"/>
      <c r="AS14" s="178"/>
      <c r="AT14" s="43"/>
      <c r="AU14" s="177" t="s">
        <v>49</v>
      </c>
      <c r="AV14" s="177"/>
      <c r="AW14" s="177"/>
      <c r="AX14" s="177"/>
      <c r="AY14" s="177"/>
      <c r="AZ14" s="177"/>
      <c r="BA14" s="177"/>
      <c r="BB14" s="177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</row>
    <row r="15" spans="1:77" s="42" customFormat="1" x14ac:dyDescent="0.2">
      <c r="BE15" s="44"/>
      <c r="BF15" s="44"/>
      <c r="BG15" s="44"/>
      <c r="BH15" s="44"/>
      <c r="BI15" s="44"/>
      <c r="BJ15" s="44"/>
      <c r="BK15" s="44"/>
      <c r="BL15" s="44"/>
    </row>
    <row r="16" spans="1:77" s="42" customFormat="1" ht="15" x14ac:dyDescent="0.2">
      <c r="A16" s="45" t="s">
        <v>4</v>
      </c>
      <c r="B16" s="167" t="s">
        <v>92</v>
      </c>
      <c r="C16" s="168"/>
      <c r="D16" s="168"/>
      <c r="E16" s="168"/>
      <c r="F16" s="168"/>
      <c r="G16" s="168"/>
      <c r="H16" s="168"/>
      <c r="I16" s="168"/>
      <c r="J16" s="168"/>
      <c r="K16" s="168"/>
      <c r="L16" s="168"/>
      <c r="M16" s="40"/>
      <c r="N16" s="169" t="s">
        <v>84</v>
      </c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/>
      <c r="AL16" s="165"/>
      <c r="AM16" s="165"/>
      <c r="AN16" s="165"/>
      <c r="AO16" s="165"/>
      <c r="AP16" s="165"/>
      <c r="AQ16" s="165"/>
      <c r="AR16" s="165"/>
      <c r="AS16" s="165"/>
      <c r="AT16" s="41"/>
      <c r="AU16" s="167" t="s">
        <v>88</v>
      </c>
      <c r="AV16" s="168"/>
      <c r="AW16" s="168"/>
      <c r="AX16" s="168"/>
      <c r="AY16" s="168"/>
      <c r="AZ16" s="168"/>
      <c r="BA16" s="168"/>
      <c r="BB16" s="168"/>
      <c r="BC16" s="46"/>
      <c r="BD16" s="46"/>
      <c r="BE16" s="46"/>
      <c r="BF16" s="46"/>
      <c r="BG16" s="46"/>
      <c r="BH16" s="46"/>
      <c r="BI16" s="46"/>
      <c r="BJ16" s="46"/>
      <c r="BK16" s="46"/>
      <c r="BL16" s="47"/>
      <c r="BM16" s="48"/>
      <c r="BN16" s="48"/>
      <c r="BO16" s="48"/>
      <c r="BP16" s="46"/>
      <c r="BQ16" s="46"/>
      <c r="BR16" s="46"/>
      <c r="BS16" s="46"/>
      <c r="BT16" s="46"/>
      <c r="BU16" s="46"/>
      <c r="BV16" s="46"/>
      <c r="BW16" s="46"/>
    </row>
    <row r="17" spans="1:79" s="42" customFormat="1" ht="24" customHeight="1" x14ac:dyDescent="0.2">
      <c r="A17" s="49"/>
      <c r="B17" s="177" t="s">
        <v>50</v>
      </c>
      <c r="C17" s="177"/>
      <c r="D17" s="177"/>
      <c r="E17" s="177"/>
      <c r="F17" s="177"/>
      <c r="G17" s="177"/>
      <c r="H17" s="177"/>
      <c r="I17" s="177"/>
      <c r="J17" s="177"/>
      <c r="K17" s="177"/>
      <c r="L17" s="177"/>
      <c r="M17" s="43"/>
      <c r="N17" s="178" t="s">
        <v>55</v>
      </c>
      <c r="O17" s="178"/>
      <c r="P17" s="178"/>
      <c r="Q17" s="178"/>
      <c r="R17" s="178"/>
      <c r="S17" s="178"/>
      <c r="T17" s="178"/>
      <c r="U17" s="178"/>
      <c r="V17" s="178"/>
      <c r="W17" s="178"/>
      <c r="X17" s="178"/>
      <c r="Y17" s="178"/>
      <c r="Z17" s="178"/>
      <c r="AA17" s="178"/>
      <c r="AB17" s="178"/>
      <c r="AC17" s="178"/>
      <c r="AD17" s="178"/>
      <c r="AE17" s="178"/>
      <c r="AF17" s="178"/>
      <c r="AG17" s="178"/>
      <c r="AH17" s="178"/>
      <c r="AI17" s="178"/>
      <c r="AJ17" s="178"/>
      <c r="AK17" s="178"/>
      <c r="AL17" s="178"/>
      <c r="AM17" s="178"/>
      <c r="AN17" s="178"/>
      <c r="AO17" s="178"/>
      <c r="AP17" s="178"/>
      <c r="AQ17" s="178"/>
      <c r="AR17" s="178"/>
      <c r="AS17" s="178"/>
      <c r="AT17" s="43"/>
      <c r="AU17" s="177" t="s">
        <v>49</v>
      </c>
      <c r="AV17" s="177"/>
      <c r="AW17" s="177"/>
      <c r="AX17" s="177"/>
      <c r="AY17" s="177"/>
      <c r="AZ17" s="177"/>
      <c r="BA17" s="177"/>
      <c r="BB17" s="177"/>
      <c r="BC17" s="50"/>
      <c r="BD17" s="50"/>
      <c r="BE17" s="50"/>
      <c r="BF17" s="50"/>
      <c r="BG17" s="50"/>
      <c r="BH17" s="50"/>
      <c r="BI17" s="50"/>
      <c r="BJ17" s="50"/>
      <c r="BK17" s="51"/>
      <c r="BL17" s="50"/>
      <c r="BM17" s="48"/>
      <c r="BN17" s="48"/>
      <c r="BO17" s="48"/>
      <c r="BP17" s="50"/>
      <c r="BQ17" s="50"/>
      <c r="BR17" s="50"/>
      <c r="BS17" s="50"/>
      <c r="BT17" s="50"/>
      <c r="BU17" s="50"/>
      <c r="BV17" s="50"/>
      <c r="BW17" s="50"/>
    </row>
    <row r="18" spans="1:79" s="42" customFormat="1" x14ac:dyDescent="0.2"/>
    <row r="19" spans="1:79" s="42" customFormat="1" ht="28.5" customHeight="1" x14ac:dyDescent="0.2">
      <c r="A19" s="39" t="s">
        <v>48</v>
      </c>
      <c r="B19" s="167" t="s">
        <v>444</v>
      </c>
      <c r="C19" s="168"/>
      <c r="D19" s="168"/>
      <c r="E19" s="168"/>
      <c r="F19" s="168"/>
      <c r="G19" s="168"/>
      <c r="H19" s="168"/>
      <c r="I19" s="168"/>
      <c r="J19" s="168"/>
      <c r="K19" s="168"/>
      <c r="L19" s="168"/>
      <c r="N19" s="167" t="s">
        <v>445</v>
      </c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46"/>
      <c r="AA19" s="167" t="s">
        <v>147</v>
      </c>
      <c r="AB19" s="168"/>
      <c r="AC19" s="168"/>
      <c r="AD19" s="168"/>
      <c r="AE19" s="168"/>
      <c r="AF19" s="168"/>
      <c r="AG19" s="168"/>
      <c r="AH19" s="168"/>
      <c r="AI19" s="168"/>
      <c r="AJ19" s="46"/>
      <c r="AK19" s="179" t="s">
        <v>145</v>
      </c>
      <c r="AL19" s="165"/>
      <c r="AM19" s="165"/>
      <c r="AN19" s="165"/>
      <c r="AO19" s="165"/>
      <c r="AP19" s="165"/>
      <c r="AQ19" s="165"/>
      <c r="AR19" s="165"/>
      <c r="AS19" s="165"/>
      <c r="AT19" s="165"/>
      <c r="AU19" s="165"/>
      <c r="AV19" s="165"/>
      <c r="AW19" s="165"/>
      <c r="AX19" s="165"/>
      <c r="AY19" s="165"/>
      <c r="AZ19" s="165"/>
      <c r="BA19" s="165"/>
      <c r="BB19" s="165"/>
      <c r="BC19" s="165"/>
      <c r="BD19" s="46"/>
      <c r="BE19" s="167" t="s">
        <v>89</v>
      </c>
      <c r="BF19" s="168"/>
      <c r="BG19" s="168"/>
      <c r="BH19" s="168"/>
      <c r="BI19" s="168"/>
      <c r="BJ19" s="168"/>
      <c r="BK19" s="168"/>
      <c r="BL19" s="168"/>
      <c r="BM19" s="46"/>
      <c r="BN19" s="46"/>
      <c r="BO19" s="46"/>
      <c r="BP19" s="46"/>
      <c r="BQ19" s="46"/>
      <c r="BR19" s="46"/>
      <c r="BS19" s="46"/>
      <c r="BT19" s="46"/>
      <c r="BU19" s="46"/>
      <c r="BV19" s="46"/>
      <c r="BW19" s="46"/>
      <c r="BX19" s="46"/>
      <c r="BY19" s="46"/>
      <c r="BZ19" s="46"/>
      <c r="CA19" s="46"/>
    </row>
    <row r="20" spans="1:79" s="42" customFormat="1" ht="25.5" customHeight="1" x14ac:dyDescent="0.2">
      <c r="B20" s="177" t="s">
        <v>50</v>
      </c>
      <c r="C20" s="177"/>
      <c r="D20" s="177"/>
      <c r="E20" s="177"/>
      <c r="F20" s="177"/>
      <c r="G20" s="177"/>
      <c r="H20" s="177"/>
      <c r="I20" s="177"/>
      <c r="J20" s="177"/>
      <c r="K20" s="177"/>
      <c r="L20" s="177"/>
      <c r="N20" s="177" t="s">
        <v>51</v>
      </c>
      <c r="O20" s="177"/>
      <c r="P20" s="177"/>
      <c r="Q20" s="177"/>
      <c r="R20" s="177"/>
      <c r="S20" s="177"/>
      <c r="T20" s="177"/>
      <c r="U20" s="177"/>
      <c r="V20" s="177"/>
      <c r="W20" s="177"/>
      <c r="X20" s="177"/>
      <c r="Y20" s="177"/>
      <c r="Z20" s="50"/>
      <c r="AA20" s="184" t="s">
        <v>52</v>
      </c>
      <c r="AB20" s="184"/>
      <c r="AC20" s="184"/>
      <c r="AD20" s="184"/>
      <c r="AE20" s="184"/>
      <c r="AF20" s="184"/>
      <c r="AG20" s="184"/>
      <c r="AH20" s="184"/>
      <c r="AI20" s="184"/>
      <c r="AJ20" s="50"/>
      <c r="AK20" s="105" t="s">
        <v>53</v>
      </c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5"/>
      <c r="BB20" s="105"/>
      <c r="BC20" s="105"/>
      <c r="BD20" s="50"/>
      <c r="BE20" s="177" t="s">
        <v>54</v>
      </c>
      <c r="BF20" s="177"/>
      <c r="BG20" s="177"/>
      <c r="BH20" s="177"/>
      <c r="BI20" s="177"/>
      <c r="BJ20" s="177"/>
      <c r="BK20" s="177"/>
      <c r="BL20" s="177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0"/>
      <c r="CA20" s="50"/>
    </row>
    <row r="21" spans="1:79" ht="6.75" customHeight="1" x14ac:dyDescent="0.2">
      <c r="A21" s="52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2"/>
      <c r="BD21" s="52"/>
      <c r="BE21" s="52"/>
      <c r="BF21" s="52"/>
      <c r="BG21" s="52"/>
      <c r="BH21" s="52"/>
      <c r="BI21" s="52"/>
      <c r="BJ21" s="52"/>
      <c r="BK21" s="52"/>
      <c r="BL21" s="52"/>
    </row>
    <row r="22" spans="1:79" ht="24.95" customHeight="1" x14ac:dyDescent="0.2">
      <c r="A22" s="180" t="s">
        <v>44</v>
      </c>
      <c r="B22" s="180"/>
      <c r="C22" s="180"/>
      <c r="D22" s="180"/>
      <c r="E22" s="180"/>
      <c r="F22" s="180"/>
      <c r="G22" s="180"/>
      <c r="H22" s="180"/>
      <c r="I22" s="180"/>
      <c r="J22" s="180"/>
      <c r="K22" s="180"/>
      <c r="L22" s="180"/>
      <c r="M22" s="180"/>
      <c r="N22" s="180"/>
      <c r="O22" s="180"/>
      <c r="P22" s="180"/>
      <c r="Q22" s="180"/>
      <c r="R22" s="180"/>
      <c r="S22" s="180"/>
      <c r="T22" s="180"/>
      <c r="U22" s="181">
        <v>1154017</v>
      </c>
      <c r="V22" s="181"/>
      <c r="W22" s="181"/>
      <c r="X22" s="181"/>
      <c r="Y22" s="181"/>
      <c r="Z22" s="181"/>
      <c r="AA22" s="181"/>
      <c r="AB22" s="181"/>
      <c r="AC22" s="181"/>
      <c r="AD22" s="181"/>
      <c r="AE22" s="182" t="s">
        <v>45</v>
      </c>
      <c r="AF22" s="182"/>
      <c r="AG22" s="182"/>
      <c r="AH22" s="182"/>
      <c r="AI22" s="182"/>
      <c r="AJ22" s="182"/>
      <c r="AK22" s="182"/>
      <c r="AL22" s="182"/>
      <c r="AM22" s="182"/>
      <c r="AN22" s="182"/>
      <c r="AO22" s="182"/>
      <c r="AP22" s="182"/>
      <c r="AQ22" s="182"/>
      <c r="AR22" s="182"/>
      <c r="AS22" s="181">
        <v>1154017</v>
      </c>
      <c r="AT22" s="181"/>
      <c r="AU22" s="181"/>
      <c r="AV22" s="181"/>
      <c r="AW22" s="181"/>
      <c r="AX22" s="181"/>
      <c r="AY22" s="181"/>
      <c r="AZ22" s="181"/>
      <c r="BA22" s="181"/>
      <c r="BB22" s="181"/>
      <c r="BC22" s="181"/>
      <c r="BD22" s="183" t="s">
        <v>20</v>
      </c>
      <c r="BE22" s="183"/>
      <c r="BF22" s="183"/>
      <c r="BG22" s="183"/>
      <c r="BH22" s="183"/>
      <c r="BI22" s="183"/>
      <c r="BJ22" s="183"/>
      <c r="BK22" s="183"/>
      <c r="BL22" s="183"/>
    </row>
    <row r="23" spans="1:79" ht="24.95" customHeight="1" x14ac:dyDescent="0.2">
      <c r="A23" s="183" t="s">
        <v>19</v>
      </c>
      <c r="B23" s="183"/>
      <c r="C23" s="183"/>
      <c r="D23" s="183"/>
      <c r="E23" s="183"/>
      <c r="F23" s="183"/>
      <c r="G23" s="183"/>
      <c r="H23" s="183"/>
      <c r="I23" s="181">
        <v>0</v>
      </c>
      <c r="J23" s="181"/>
      <c r="K23" s="181"/>
      <c r="L23" s="181"/>
      <c r="M23" s="181"/>
      <c r="N23" s="181"/>
      <c r="O23" s="181"/>
      <c r="P23" s="181"/>
      <c r="Q23" s="181"/>
      <c r="R23" s="181"/>
      <c r="S23" s="181"/>
      <c r="T23" s="183" t="s">
        <v>21</v>
      </c>
      <c r="U23" s="183"/>
      <c r="V23" s="183"/>
      <c r="W23" s="183"/>
      <c r="X23" s="53"/>
      <c r="Y23" s="53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5"/>
      <c r="AO23" s="55"/>
      <c r="AP23" s="55"/>
      <c r="AQ23" s="55"/>
      <c r="AR23" s="55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5"/>
      <c r="BE23" s="55"/>
      <c r="BF23" s="55"/>
      <c r="BG23" s="55"/>
      <c r="BH23" s="55"/>
      <c r="BI23" s="55"/>
      <c r="BJ23" s="52"/>
      <c r="BK23" s="52"/>
      <c r="BL23" s="52"/>
    </row>
    <row r="24" spans="1:79" ht="12.75" customHeight="1" x14ac:dyDescent="0.2">
      <c r="A24" s="77"/>
      <c r="B24" s="77"/>
      <c r="C24" s="77"/>
      <c r="D24" s="77"/>
      <c r="E24" s="77"/>
      <c r="F24" s="77"/>
      <c r="G24" s="77"/>
      <c r="H24" s="77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77"/>
      <c r="U24" s="77"/>
      <c r="V24" s="77"/>
      <c r="W24" s="77"/>
      <c r="X24" s="53"/>
      <c r="Y24" s="53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5"/>
      <c r="AO24" s="55"/>
      <c r="AP24" s="55"/>
      <c r="AQ24" s="55"/>
      <c r="AR24" s="55"/>
      <c r="AS24" s="52"/>
      <c r="AT24" s="52"/>
      <c r="AU24" s="52"/>
      <c r="AV24" s="52"/>
      <c r="AW24" s="52"/>
      <c r="AX24" s="52"/>
      <c r="AY24" s="52"/>
      <c r="AZ24" s="52"/>
      <c r="BA24" s="52"/>
      <c r="BB24" s="52"/>
      <c r="BC24" s="52"/>
      <c r="BD24" s="55"/>
      <c r="BE24" s="55"/>
      <c r="BF24" s="55"/>
      <c r="BG24" s="55"/>
      <c r="BH24" s="55"/>
      <c r="BI24" s="55"/>
      <c r="BJ24" s="52"/>
      <c r="BK24" s="52"/>
      <c r="BL24" s="52"/>
    </row>
    <row r="25" spans="1:79" ht="15.75" customHeight="1" x14ac:dyDescent="0.2">
      <c r="A25" s="171" t="s">
        <v>32</v>
      </c>
      <c r="B25" s="171"/>
      <c r="C25" s="171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1"/>
      <c r="AB25" s="171"/>
      <c r="AC25" s="171"/>
      <c r="AD25" s="171"/>
      <c r="AE25" s="171"/>
      <c r="AF25" s="171"/>
      <c r="AG25" s="171"/>
      <c r="AH25" s="171"/>
      <c r="AI25" s="171"/>
      <c r="AJ25" s="171"/>
      <c r="AK25" s="171"/>
      <c r="AL25" s="171"/>
      <c r="AM25" s="171"/>
      <c r="AN25" s="171"/>
      <c r="AO25" s="171"/>
      <c r="AP25" s="171"/>
      <c r="AQ25" s="171"/>
      <c r="AR25" s="171"/>
      <c r="AS25" s="171"/>
      <c r="AT25" s="171"/>
      <c r="AU25" s="171"/>
      <c r="AV25" s="171"/>
      <c r="AW25" s="171"/>
      <c r="AX25" s="171"/>
      <c r="AY25" s="171"/>
      <c r="AZ25" s="171"/>
      <c r="BA25" s="171"/>
      <c r="BB25" s="171"/>
      <c r="BC25" s="171"/>
      <c r="BD25" s="171"/>
      <c r="BE25" s="171"/>
      <c r="BF25" s="171"/>
      <c r="BG25" s="171"/>
      <c r="BH25" s="171"/>
      <c r="BI25" s="171"/>
      <c r="BJ25" s="171"/>
      <c r="BK25" s="171"/>
      <c r="BL25" s="171"/>
    </row>
    <row r="26" spans="1:79" ht="169.5" customHeight="1" x14ac:dyDescent="0.2">
      <c r="A26" s="188" t="s">
        <v>456</v>
      </c>
      <c r="B26" s="165"/>
      <c r="C26" s="165"/>
      <c r="D26" s="165"/>
      <c r="E26" s="165"/>
      <c r="F26" s="165"/>
      <c r="G26" s="165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5"/>
      <c r="AK26" s="165"/>
      <c r="AL26" s="165"/>
      <c r="AM26" s="165"/>
      <c r="AN26" s="165"/>
      <c r="AO26" s="165"/>
      <c r="AP26" s="165"/>
      <c r="AQ26" s="165"/>
      <c r="AR26" s="165"/>
      <c r="AS26" s="165"/>
      <c r="AT26" s="165"/>
      <c r="AU26" s="165"/>
      <c r="AV26" s="165"/>
      <c r="AW26" s="165"/>
      <c r="AX26" s="165"/>
      <c r="AY26" s="165"/>
      <c r="AZ26" s="165"/>
      <c r="BA26" s="165"/>
      <c r="BB26" s="165"/>
      <c r="BC26" s="165"/>
      <c r="BD26" s="165"/>
      <c r="BE26" s="165"/>
      <c r="BF26" s="165"/>
      <c r="BG26" s="165"/>
      <c r="BH26" s="165"/>
      <c r="BI26" s="165"/>
      <c r="BJ26" s="165"/>
      <c r="BK26" s="165"/>
      <c r="BL26" s="165"/>
    </row>
    <row r="27" spans="1:79" ht="12.75" customHeight="1" x14ac:dyDescent="0.2">
      <c r="A27" s="56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56"/>
      <c r="BJ27" s="56"/>
      <c r="BK27" s="56"/>
      <c r="BL27" s="56"/>
    </row>
    <row r="28" spans="1:79" ht="15.75" customHeight="1" x14ac:dyDescent="0.2">
      <c r="A28" s="183" t="s">
        <v>31</v>
      </c>
      <c r="B28" s="183"/>
      <c r="C28" s="183"/>
      <c r="D28" s="183"/>
      <c r="E28" s="183"/>
      <c r="F28" s="183"/>
      <c r="G28" s="183"/>
      <c r="H28" s="183"/>
      <c r="I28" s="183"/>
      <c r="J28" s="183"/>
      <c r="K28" s="183"/>
      <c r="L28" s="183"/>
      <c r="M28" s="183"/>
      <c r="N28" s="183"/>
      <c r="O28" s="183"/>
      <c r="P28" s="183"/>
      <c r="Q28" s="183"/>
      <c r="R28" s="183"/>
      <c r="S28" s="183"/>
      <c r="T28" s="183"/>
      <c r="U28" s="183"/>
      <c r="V28" s="183"/>
      <c r="W28" s="183"/>
      <c r="X28" s="183"/>
      <c r="Y28" s="183"/>
      <c r="Z28" s="183"/>
      <c r="AA28" s="183"/>
      <c r="AB28" s="183"/>
      <c r="AC28" s="183"/>
      <c r="AD28" s="183"/>
      <c r="AE28" s="183"/>
      <c r="AF28" s="183"/>
      <c r="AG28" s="183"/>
      <c r="AH28" s="183"/>
      <c r="AI28" s="183"/>
      <c r="AJ28" s="183"/>
      <c r="AK28" s="183"/>
      <c r="AL28" s="183"/>
      <c r="AM28" s="183"/>
      <c r="AN28" s="183"/>
      <c r="AO28" s="183"/>
      <c r="AP28" s="183"/>
      <c r="AQ28" s="183"/>
      <c r="AR28" s="183"/>
      <c r="AS28" s="183"/>
      <c r="AT28" s="183"/>
      <c r="AU28" s="183"/>
      <c r="AV28" s="183"/>
      <c r="AW28" s="183"/>
      <c r="AX28" s="183"/>
      <c r="AY28" s="183"/>
      <c r="AZ28" s="183"/>
      <c r="BA28" s="183"/>
      <c r="BB28" s="183"/>
      <c r="BC28" s="183"/>
      <c r="BD28" s="183"/>
      <c r="BE28" s="183"/>
      <c r="BF28" s="183"/>
      <c r="BG28" s="183"/>
      <c r="BH28" s="183"/>
      <c r="BI28" s="183"/>
      <c r="BJ28" s="183"/>
      <c r="BK28" s="183"/>
      <c r="BL28" s="183"/>
    </row>
    <row r="29" spans="1:79" ht="21.75" customHeight="1" x14ac:dyDescent="0.2">
      <c r="A29" s="189" t="s">
        <v>25</v>
      </c>
      <c r="B29" s="189"/>
      <c r="C29" s="189"/>
      <c r="D29" s="189"/>
      <c r="E29" s="189"/>
      <c r="F29" s="189"/>
      <c r="G29" s="190" t="s">
        <v>35</v>
      </c>
      <c r="H29" s="191"/>
      <c r="I29" s="191"/>
      <c r="J29" s="191"/>
      <c r="K29" s="191"/>
      <c r="L29" s="191"/>
      <c r="M29" s="191"/>
      <c r="N29" s="191"/>
      <c r="O29" s="191"/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191"/>
      <c r="AK29" s="191"/>
      <c r="AL29" s="191"/>
      <c r="AM29" s="191"/>
      <c r="AN29" s="191"/>
      <c r="AO29" s="191"/>
      <c r="AP29" s="191"/>
      <c r="AQ29" s="191"/>
      <c r="AR29" s="191"/>
      <c r="AS29" s="191"/>
      <c r="AT29" s="191"/>
      <c r="AU29" s="191"/>
      <c r="AV29" s="191"/>
      <c r="AW29" s="191"/>
      <c r="AX29" s="191"/>
      <c r="AY29" s="191"/>
      <c r="AZ29" s="191"/>
      <c r="BA29" s="191"/>
      <c r="BB29" s="191"/>
      <c r="BC29" s="191"/>
      <c r="BD29" s="191"/>
      <c r="BE29" s="191"/>
      <c r="BF29" s="191"/>
      <c r="BG29" s="191"/>
      <c r="BH29" s="191"/>
      <c r="BI29" s="191"/>
      <c r="BJ29" s="191"/>
      <c r="BK29" s="191"/>
      <c r="BL29" s="192"/>
    </row>
    <row r="30" spans="1:79" ht="15.75" x14ac:dyDescent="0.2">
      <c r="A30" s="193">
        <v>1</v>
      </c>
      <c r="B30" s="193"/>
      <c r="C30" s="193"/>
      <c r="D30" s="193"/>
      <c r="E30" s="193"/>
      <c r="F30" s="193"/>
      <c r="G30" s="190">
        <v>2</v>
      </c>
      <c r="H30" s="191"/>
      <c r="I30" s="191"/>
      <c r="J30" s="191"/>
      <c r="K30" s="191"/>
      <c r="L30" s="191"/>
      <c r="M30" s="191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  <c r="AH30" s="191"/>
      <c r="AI30" s="191"/>
      <c r="AJ30" s="191"/>
      <c r="AK30" s="191"/>
      <c r="AL30" s="191"/>
      <c r="AM30" s="191"/>
      <c r="AN30" s="191"/>
      <c r="AO30" s="191"/>
      <c r="AP30" s="191"/>
      <c r="AQ30" s="191"/>
      <c r="AR30" s="191"/>
      <c r="AS30" s="191"/>
      <c r="AT30" s="191"/>
      <c r="AU30" s="191"/>
      <c r="AV30" s="191"/>
      <c r="AW30" s="191"/>
      <c r="AX30" s="191"/>
      <c r="AY30" s="191"/>
      <c r="AZ30" s="191"/>
      <c r="BA30" s="191"/>
      <c r="BB30" s="191"/>
      <c r="BC30" s="191"/>
      <c r="BD30" s="191"/>
      <c r="BE30" s="191"/>
      <c r="BF30" s="191"/>
      <c r="BG30" s="191"/>
      <c r="BH30" s="191"/>
      <c r="BI30" s="191"/>
      <c r="BJ30" s="191"/>
      <c r="BK30" s="191"/>
      <c r="BL30" s="192"/>
    </row>
    <row r="31" spans="1:79" ht="34.5" customHeight="1" x14ac:dyDescent="0.2">
      <c r="A31" s="141">
        <v>1</v>
      </c>
      <c r="B31" s="141"/>
      <c r="C31" s="141"/>
      <c r="D31" s="141"/>
      <c r="E31" s="141"/>
      <c r="F31" s="141"/>
      <c r="G31" s="185" t="s">
        <v>446</v>
      </c>
      <c r="H31" s="186"/>
      <c r="I31" s="186"/>
      <c r="J31" s="186"/>
      <c r="K31" s="186"/>
      <c r="L31" s="186"/>
      <c r="M31" s="186"/>
      <c r="N31" s="186"/>
      <c r="O31" s="186"/>
      <c r="P31" s="186"/>
      <c r="Q31" s="186"/>
      <c r="R31" s="186"/>
      <c r="S31" s="186"/>
      <c r="T31" s="186"/>
      <c r="U31" s="186"/>
      <c r="V31" s="186"/>
      <c r="W31" s="186"/>
      <c r="X31" s="186"/>
      <c r="Y31" s="186"/>
      <c r="Z31" s="186"/>
      <c r="AA31" s="186"/>
      <c r="AB31" s="186"/>
      <c r="AC31" s="186"/>
      <c r="AD31" s="186"/>
      <c r="AE31" s="186"/>
      <c r="AF31" s="186"/>
      <c r="AG31" s="186"/>
      <c r="AH31" s="186"/>
      <c r="AI31" s="186"/>
      <c r="AJ31" s="186"/>
      <c r="AK31" s="186"/>
      <c r="AL31" s="186"/>
      <c r="AM31" s="186"/>
      <c r="AN31" s="186"/>
      <c r="AO31" s="186"/>
      <c r="AP31" s="186"/>
      <c r="AQ31" s="186"/>
      <c r="AR31" s="186"/>
      <c r="AS31" s="186"/>
      <c r="AT31" s="186"/>
      <c r="AU31" s="186"/>
      <c r="AV31" s="186"/>
      <c r="AW31" s="186"/>
      <c r="AX31" s="186"/>
      <c r="AY31" s="186"/>
      <c r="AZ31" s="186"/>
      <c r="BA31" s="186"/>
      <c r="BB31" s="186"/>
      <c r="BC31" s="186"/>
      <c r="BD31" s="186"/>
      <c r="BE31" s="186"/>
      <c r="BF31" s="186"/>
      <c r="BG31" s="186"/>
      <c r="BH31" s="186"/>
      <c r="BI31" s="186"/>
      <c r="BJ31" s="186"/>
      <c r="BK31" s="186"/>
      <c r="BL31" s="187"/>
      <c r="CA31" s="36" t="s">
        <v>43</v>
      </c>
    </row>
    <row r="32" spans="1:79" ht="12.75" customHeight="1" x14ac:dyDescent="0.2">
      <c r="A32" s="56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6"/>
    </row>
    <row r="33" spans="1:79" ht="15.95" customHeight="1" x14ac:dyDescent="0.2">
      <c r="A33" s="183" t="s">
        <v>33</v>
      </c>
      <c r="B33" s="183"/>
      <c r="C33" s="183"/>
      <c r="D33" s="183"/>
      <c r="E33" s="183"/>
      <c r="F33" s="183"/>
      <c r="G33" s="183"/>
      <c r="H33" s="183"/>
      <c r="I33" s="183"/>
      <c r="J33" s="183"/>
      <c r="K33" s="183"/>
      <c r="L33" s="183"/>
      <c r="M33" s="183"/>
      <c r="N33" s="183"/>
      <c r="O33" s="183"/>
      <c r="P33" s="183"/>
      <c r="Q33" s="183"/>
      <c r="R33" s="183"/>
      <c r="S33" s="183"/>
      <c r="T33" s="183"/>
      <c r="U33" s="183"/>
      <c r="V33" s="183"/>
      <c r="W33" s="183"/>
      <c r="X33" s="183"/>
      <c r="Y33" s="183"/>
      <c r="Z33" s="183"/>
      <c r="AA33" s="183"/>
      <c r="AB33" s="183"/>
      <c r="AC33" s="183"/>
      <c r="AD33" s="183"/>
      <c r="AE33" s="183"/>
      <c r="AF33" s="183"/>
      <c r="AG33" s="183"/>
      <c r="AH33" s="183"/>
      <c r="AI33" s="183"/>
      <c r="AJ33" s="183"/>
      <c r="AK33" s="183"/>
      <c r="AL33" s="183"/>
      <c r="AM33" s="183"/>
      <c r="AN33" s="183"/>
      <c r="AO33" s="183"/>
      <c r="AP33" s="183"/>
      <c r="AQ33" s="183"/>
      <c r="AR33" s="183"/>
      <c r="AS33" s="183"/>
      <c r="AT33" s="183"/>
      <c r="AU33" s="183"/>
      <c r="AV33" s="183"/>
      <c r="AW33" s="183"/>
      <c r="AX33" s="183"/>
      <c r="AY33" s="183"/>
      <c r="AZ33" s="183"/>
      <c r="BA33" s="183"/>
      <c r="BB33" s="183"/>
      <c r="BC33" s="183"/>
      <c r="BD33" s="183"/>
      <c r="BE33" s="183"/>
      <c r="BF33" s="183"/>
      <c r="BG33" s="183"/>
      <c r="BH33" s="183"/>
      <c r="BI33" s="183"/>
      <c r="BJ33" s="183"/>
      <c r="BK33" s="183"/>
      <c r="BL33" s="183"/>
    </row>
    <row r="34" spans="1:79" ht="15.95" customHeight="1" x14ac:dyDescent="0.2">
      <c r="A34" s="188" t="s">
        <v>143</v>
      </c>
      <c r="B34" s="165"/>
      <c r="C34" s="165"/>
      <c r="D34" s="165"/>
      <c r="E34" s="165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5"/>
      <c r="AJ34" s="165"/>
      <c r="AK34" s="165"/>
      <c r="AL34" s="165"/>
      <c r="AM34" s="165"/>
      <c r="AN34" s="165"/>
      <c r="AO34" s="165"/>
      <c r="AP34" s="165"/>
      <c r="AQ34" s="165"/>
      <c r="AR34" s="165"/>
      <c r="AS34" s="165"/>
      <c r="AT34" s="165"/>
      <c r="AU34" s="165"/>
      <c r="AV34" s="165"/>
      <c r="AW34" s="165"/>
      <c r="AX34" s="165"/>
      <c r="AY34" s="165"/>
      <c r="AZ34" s="165"/>
      <c r="BA34" s="165"/>
      <c r="BB34" s="165"/>
      <c r="BC34" s="165"/>
      <c r="BD34" s="165"/>
      <c r="BE34" s="165"/>
      <c r="BF34" s="165"/>
      <c r="BG34" s="165"/>
      <c r="BH34" s="165"/>
      <c r="BI34" s="165"/>
      <c r="BJ34" s="165"/>
      <c r="BK34" s="165"/>
      <c r="BL34" s="165"/>
    </row>
    <row r="35" spans="1:79" ht="12.75" customHeight="1" x14ac:dyDescent="0.2">
      <c r="A35" s="77"/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</row>
    <row r="36" spans="1:79" ht="15.75" customHeight="1" x14ac:dyDescent="0.2">
      <c r="A36" s="183" t="s">
        <v>34</v>
      </c>
      <c r="B36" s="183"/>
      <c r="C36" s="183"/>
      <c r="D36" s="183"/>
      <c r="E36" s="183"/>
      <c r="F36" s="183"/>
      <c r="G36" s="183"/>
      <c r="H36" s="183"/>
      <c r="I36" s="183"/>
      <c r="J36" s="183"/>
      <c r="K36" s="183"/>
      <c r="L36" s="183"/>
      <c r="M36" s="183"/>
      <c r="N36" s="183"/>
      <c r="O36" s="183"/>
      <c r="P36" s="183"/>
      <c r="Q36" s="183"/>
      <c r="R36" s="183"/>
      <c r="S36" s="183"/>
      <c r="T36" s="183"/>
      <c r="U36" s="183"/>
      <c r="V36" s="183"/>
      <c r="W36" s="183"/>
      <c r="X36" s="183"/>
      <c r="Y36" s="183"/>
      <c r="Z36" s="183"/>
      <c r="AA36" s="183"/>
      <c r="AB36" s="183"/>
      <c r="AC36" s="183"/>
      <c r="AD36" s="183"/>
      <c r="AE36" s="183"/>
      <c r="AF36" s="183"/>
      <c r="AG36" s="183"/>
      <c r="AH36" s="183"/>
      <c r="AI36" s="183"/>
      <c r="AJ36" s="183"/>
      <c r="AK36" s="183"/>
      <c r="AL36" s="183"/>
      <c r="AM36" s="183"/>
      <c r="AN36" s="183"/>
      <c r="AO36" s="183"/>
      <c r="AP36" s="183"/>
      <c r="AQ36" s="183"/>
      <c r="AR36" s="183"/>
      <c r="AS36" s="183"/>
      <c r="AT36" s="183"/>
      <c r="AU36" s="183"/>
      <c r="AV36" s="183"/>
      <c r="AW36" s="183"/>
      <c r="AX36" s="183"/>
      <c r="AY36" s="183"/>
      <c r="AZ36" s="183"/>
      <c r="BA36" s="183"/>
      <c r="BB36" s="183"/>
      <c r="BC36" s="183"/>
      <c r="BD36" s="183"/>
      <c r="BE36" s="183"/>
      <c r="BF36" s="183"/>
      <c r="BG36" s="183"/>
      <c r="BH36" s="183"/>
      <c r="BI36" s="183"/>
      <c r="BJ36" s="183"/>
      <c r="BK36" s="183"/>
      <c r="BL36" s="183"/>
    </row>
    <row r="37" spans="1:79" ht="16.5" customHeight="1" x14ac:dyDescent="0.2">
      <c r="A37" s="189" t="s">
        <v>25</v>
      </c>
      <c r="B37" s="189"/>
      <c r="C37" s="189"/>
      <c r="D37" s="189"/>
      <c r="E37" s="189"/>
      <c r="F37" s="189"/>
      <c r="G37" s="190" t="s">
        <v>22</v>
      </c>
      <c r="H37" s="191"/>
      <c r="I37" s="191"/>
      <c r="J37" s="191"/>
      <c r="K37" s="191"/>
      <c r="L37" s="191"/>
      <c r="M37" s="191"/>
      <c r="N37" s="191"/>
      <c r="O37" s="191"/>
      <c r="P37" s="191"/>
      <c r="Q37" s="191"/>
      <c r="R37" s="191"/>
      <c r="S37" s="191"/>
      <c r="T37" s="191"/>
      <c r="U37" s="191"/>
      <c r="V37" s="191"/>
      <c r="W37" s="191"/>
      <c r="X37" s="191"/>
      <c r="Y37" s="191"/>
      <c r="Z37" s="191"/>
      <c r="AA37" s="191"/>
      <c r="AB37" s="191"/>
      <c r="AC37" s="191"/>
      <c r="AD37" s="191"/>
      <c r="AE37" s="191"/>
      <c r="AF37" s="191"/>
      <c r="AG37" s="191"/>
      <c r="AH37" s="191"/>
      <c r="AI37" s="191"/>
      <c r="AJ37" s="191"/>
      <c r="AK37" s="191"/>
      <c r="AL37" s="191"/>
      <c r="AM37" s="191"/>
      <c r="AN37" s="191"/>
      <c r="AO37" s="191"/>
      <c r="AP37" s="191"/>
      <c r="AQ37" s="191"/>
      <c r="AR37" s="191"/>
      <c r="AS37" s="191"/>
      <c r="AT37" s="191"/>
      <c r="AU37" s="191"/>
      <c r="AV37" s="191"/>
      <c r="AW37" s="191"/>
      <c r="AX37" s="191"/>
      <c r="AY37" s="191"/>
      <c r="AZ37" s="191"/>
      <c r="BA37" s="191"/>
      <c r="BB37" s="191"/>
      <c r="BC37" s="191"/>
      <c r="BD37" s="191"/>
      <c r="BE37" s="191"/>
      <c r="BF37" s="191"/>
      <c r="BG37" s="191"/>
      <c r="BH37" s="191"/>
      <c r="BI37" s="191"/>
      <c r="BJ37" s="191"/>
      <c r="BK37" s="191"/>
      <c r="BL37" s="192"/>
    </row>
    <row r="38" spans="1:79" ht="15.75" x14ac:dyDescent="0.2">
      <c r="A38" s="193">
        <v>1</v>
      </c>
      <c r="B38" s="193"/>
      <c r="C38" s="193"/>
      <c r="D38" s="193"/>
      <c r="E38" s="193"/>
      <c r="F38" s="193"/>
      <c r="G38" s="190">
        <v>2</v>
      </c>
      <c r="H38" s="191"/>
      <c r="I38" s="191"/>
      <c r="J38" s="191"/>
      <c r="K38" s="191"/>
      <c r="L38" s="191"/>
      <c r="M38" s="191"/>
      <c r="N38" s="191"/>
      <c r="O38" s="191"/>
      <c r="P38" s="191"/>
      <c r="Q38" s="191"/>
      <c r="R38" s="191"/>
      <c r="S38" s="191"/>
      <c r="T38" s="191"/>
      <c r="U38" s="191"/>
      <c r="V38" s="191"/>
      <c r="W38" s="191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  <c r="AI38" s="191"/>
      <c r="AJ38" s="191"/>
      <c r="AK38" s="191"/>
      <c r="AL38" s="191"/>
      <c r="AM38" s="191"/>
      <c r="AN38" s="191"/>
      <c r="AO38" s="191"/>
      <c r="AP38" s="191"/>
      <c r="AQ38" s="191"/>
      <c r="AR38" s="191"/>
      <c r="AS38" s="191"/>
      <c r="AT38" s="191"/>
      <c r="AU38" s="191"/>
      <c r="AV38" s="191"/>
      <c r="AW38" s="191"/>
      <c r="AX38" s="191"/>
      <c r="AY38" s="191"/>
      <c r="AZ38" s="191"/>
      <c r="BA38" s="191"/>
      <c r="BB38" s="191"/>
      <c r="BC38" s="191"/>
      <c r="BD38" s="191"/>
      <c r="BE38" s="191"/>
      <c r="BF38" s="191"/>
      <c r="BG38" s="191"/>
      <c r="BH38" s="191"/>
      <c r="BI38" s="191"/>
      <c r="BJ38" s="191"/>
      <c r="BK38" s="191"/>
      <c r="BL38" s="192"/>
    </row>
    <row r="39" spans="1:79" ht="12.75" customHeight="1" x14ac:dyDescent="0.2">
      <c r="A39" s="141">
        <v>1</v>
      </c>
      <c r="B39" s="141"/>
      <c r="C39" s="141"/>
      <c r="D39" s="141"/>
      <c r="E39" s="141"/>
      <c r="F39" s="141"/>
      <c r="G39" s="185" t="s">
        <v>447</v>
      </c>
      <c r="H39" s="186"/>
      <c r="I39" s="186"/>
      <c r="J39" s="186"/>
      <c r="K39" s="186"/>
      <c r="L39" s="186"/>
      <c r="M39" s="186"/>
      <c r="N39" s="186"/>
      <c r="O39" s="186"/>
      <c r="P39" s="186"/>
      <c r="Q39" s="186"/>
      <c r="R39" s="186"/>
      <c r="S39" s="186"/>
      <c r="T39" s="186"/>
      <c r="U39" s="186"/>
      <c r="V39" s="186"/>
      <c r="W39" s="186"/>
      <c r="X39" s="186"/>
      <c r="Y39" s="186"/>
      <c r="Z39" s="186"/>
      <c r="AA39" s="186"/>
      <c r="AB39" s="186"/>
      <c r="AC39" s="186"/>
      <c r="AD39" s="186"/>
      <c r="AE39" s="186"/>
      <c r="AF39" s="186"/>
      <c r="AG39" s="186"/>
      <c r="AH39" s="186"/>
      <c r="AI39" s="186"/>
      <c r="AJ39" s="186"/>
      <c r="AK39" s="186"/>
      <c r="AL39" s="186"/>
      <c r="AM39" s="186"/>
      <c r="AN39" s="186"/>
      <c r="AO39" s="186"/>
      <c r="AP39" s="186"/>
      <c r="AQ39" s="186"/>
      <c r="AR39" s="186"/>
      <c r="AS39" s="186"/>
      <c r="AT39" s="186"/>
      <c r="AU39" s="186"/>
      <c r="AV39" s="186"/>
      <c r="AW39" s="186"/>
      <c r="AX39" s="186"/>
      <c r="AY39" s="186"/>
      <c r="AZ39" s="186"/>
      <c r="BA39" s="186"/>
      <c r="BB39" s="186"/>
      <c r="BC39" s="186"/>
      <c r="BD39" s="186"/>
      <c r="BE39" s="186"/>
      <c r="BF39" s="186"/>
      <c r="BG39" s="186"/>
      <c r="BH39" s="186"/>
      <c r="BI39" s="186"/>
      <c r="BJ39" s="186"/>
      <c r="BK39" s="186"/>
      <c r="BL39" s="187"/>
      <c r="CA39" s="36" t="s">
        <v>11</v>
      </c>
    </row>
    <row r="40" spans="1:79" ht="12.75" customHeight="1" x14ac:dyDescent="0.2">
      <c r="A40" s="69"/>
      <c r="B40" s="69"/>
      <c r="C40" s="69"/>
      <c r="D40" s="69"/>
      <c r="E40" s="69"/>
      <c r="F40" s="69"/>
      <c r="G40" s="80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</row>
    <row r="41" spans="1:79" x14ac:dyDescent="0.2">
      <c r="A41" s="69"/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0"/>
      <c r="BH41" s="70"/>
      <c r="BI41" s="70"/>
      <c r="BJ41" s="70"/>
      <c r="BK41" s="70"/>
      <c r="BL41" s="70"/>
    </row>
    <row r="42" spans="1:79" ht="15.75" customHeight="1" x14ac:dyDescent="0.2">
      <c r="A42" s="183" t="s">
        <v>36</v>
      </c>
      <c r="B42" s="183"/>
      <c r="C42" s="183"/>
      <c r="D42" s="183"/>
      <c r="E42" s="183"/>
      <c r="F42" s="183"/>
      <c r="G42" s="183"/>
      <c r="H42" s="183"/>
      <c r="I42" s="183"/>
      <c r="J42" s="183"/>
      <c r="K42" s="183"/>
      <c r="L42" s="183"/>
      <c r="M42" s="183"/>
      <c r="N42" s="183"/>
      <c r="O42" s="183"/>
      <c r="P42" s="183"/>
      <c r="Q42" s="183"/>
      <c r="R42" s="183"/>
      <c r="S42" s="183"/>
      <c r="T42" s="183"/>
      <c r="U42" s="183"/>
      <c r="V42" s="183"/>
      <c r="W42" s="183"/>
      <c r="X42" s="183"/>
      <c r="Y42" s="183"/>
      <c r="Z42" s="183"/>
      <c r="AA42" s="183"/>
      <c r="AB42" s="183"/>
      <c r="AC42" s="183"/>
      <c r="AD42" s="183"/>
      <c r="AE42" s="183"/>
      <c r="AF42" s="183"/>
      <c r="AG42" s="183"/>
      <c r="AH42" s="183"/>
      <c r="AI42" s="183"/>
      <c r="AJ42" s="183"/>
      <c r="AK42" s="183"/>
      <c r="AL42" s="183"/>
      <c r="AM42" s="183"/>
      <c r="AN42" s="183"/>
      <c r="AO42" s="183"/>
      <c r="AP42" s="183"/>
      <c r="AQ42" s="183"/>
      <c r="AR42" s="183"/>
      <c r="AS42" s="183"/>
      <c r="AT42" s="183"/>
      <c r="AU42" s="183"/>
      <c r="AV42" s="183"/>
      <c r="AW42" s="183"/>
      <c r="AX42" s="183"/>
      <c r="AY42" s="183"/>
      <c r="AZ42" s="183"/>
      <c r="BA42" s="78"/>
      <c r="BB42" s="78"/>
      <c r="BC42" s="78"/>
      <c r="BD42" s="78"/>
      <c r="BE42" s="78"/>
      <c r="BF42" s="78"/>
      <c r="BG42" s="78"/>
      <c r="BH42" s="78"/>
      <c r="BI42" s="78"/>
      <c r="BJ42" s="78"/>
      <c r="BK42" s="78"/>
      <c r="BL42" s="78"/>
    </row>
    <row r="43" spans="1:79" ht="15" customHeight="1" x14ac:dyDescent="0.2">
      <c r="A43" s="194"/>
      <c r="B43" s="194"/>
      <c r="C43" s="194"/>
      <c r="D43" s="194"/>
      <c r="E43" s="194"/>
      <c r="F43" s="194"/>
      <c r="G43" s="194"/>
      <c r="H43" s="194"/>
      <c r="I43" s="194"/>
      <c r="J43" s="194"/>
      <c r="K43" s="194"/>
      <c r="L43" s="194"/>
      <c r="M43" s="194"/>
      <c r="N43" s="194"/>
      <c r="O43" s="194"/>
      <c r="P43" s="194"/>
      <c r="Q43" s="194"/>
      <c r="R43" s="194"/>
      <c r="S43" s="194"/>
      <c r="T43" s="194"/>
      <c r="U43" s="194"/>
      <c r="V43" s="194"/>
      <c r="W43" s="194"/>
      <c r="X43" s="194"/>
      <c r="Y43" s="194"/>
      <c r="Z43" s="194"/>
      <c r="AA43" s="194"/>
      <c r="AB43" s="194"/>
      <c r="AC43" s="194"/>
      <c r="AD43" s="194"/>
      <c r="AE43" s="194"/>
      <c r="AF43" s="194"/>
      <c r="AG43" s="194"/>
      <c r="AH43" s="194"/>
      <c r="AI43" s="194"/>
      <c r="AJ43" s="194"/>
      <c r="AK43" s="194"/>
      <c r="AL43" s="194"/>
      <c r="AM43" s="194"/>
      <c r="AN43" s="194"/>
      <c r="AO43" s="194"/>
      <c r="AP43" s="194"/>
      <c r="AQ43" s="194"/>
      <c r="AR43" s="194"/>
      <c r="AS43" s="194"/>
      <c r="AT43" s="194"/>
      <c r="AU43" s="194"/>
      <c r="AV43" s="194"/>
      <c r="AW43" s="194"/>
      <c r="AX43" s="194"/>
      <c r="AY43" s="194"/>
      <c r="AZ43" s="194"/>
      <c r="BA43" s="58"/>
      <c r="BB43" s="58"/>
      <c r="BC43" s="58"/>
      <c r="BD43" s="58"/>
      <c r="BE43" s="58"/>
      <c r="BF43" s="58"/>
      <c r="BG43" s="58"/>
      <c r="BH43" s="58"/>
      <c r="BI43" s="59"/>
      <c r="BJ43" s="59"/>
      <c r="BK43" s="59"/>
      <c r="BL43" s="59"/>
    </row>
    <row r="44" spans="1:79" ht="15.95" customHeight="1" x14ac:dyDescent="0.2">
      <c r="A44" s="193" t="s">
        <v>25</v>
      </c>
      <c r="B44" s="193"/>
      <c r="C44" s="193"/>
      <c r="D44" s="195" t="s">
        <v>23</v>
      </c>
      <c r="E44" s="196"/>
      <c r="F44" s="196"/>
      <c r="G44" s="196"/>
      <c r="H44" s="196"/>
      <c r="I44" s="196"/>
      <c r="J44" s="196"/>
      <c r="K44" s="196"/>
      <c r="L44" s="196"/>
      <c r="M44" s="196"/>
      <c r="N44" s="196"/>
      <c r="O44" s="196"/>
      <c r="P44" s="196"/>
      <c r="Q44" s="196"/>
      <c r="R44" s="196"/>
      <c r="S44" s="196"/>
      <c r="T44" s="196"/>
      <c r="U44" s="196"/>
      <c r="V44" s="196"/>
      <c r="W44" s="196"/>
      <c r="X44" s="196"/>
      <c r="Y44" s="196"/>
      <c r="Z44" s="196"/>
      <c r="AA44" s="196"/>
      <c r="AB44" s="197"/>
      <c r="AC44" s="193" t="s">
        <v>26</v>
      </c>
      <c r="AD44" s="193"/>
      <c r="AE44" s="193"/>
      <c r="AF44" s="193"/>
      <c r="AG44" s="193"/>
      <c r="AH44" s="193"/>
      <c r="AI44" s="193"/>
      <c r="AJ44" s="193"/>
      <c r="AK44" s="193" t="s">
        <v>27</v>
      </c>
      <c r="AL44" s="193"/>
      <c r="AM44" s="193"/>
      <c r="AN44" s="193"/>
      <c r="AO44" s="193"/>
      <c r="AP44" s="193"/>
      <c r="AQ44" s="193"/>
      <c r="AR44" s="193"/>
      <c r="AS44" s="193" t="s">
        <v>24</v>
      </c>
      <c r="AT44" s="193"/>
      <c r="AU44" s="193"/>
      <c r="AV44" s="193"/>
      <c r="AW44" s="193"/>
      <c r="AX44" s="193"/>
      <c r="AY44" s="193"/>
      <c r="AZ44" s="193"/>
      <c r="BA44" s="60"/>
      <c r="BB44" s="60"/>
      <c r="BC44" s="60"/>
      <c r="BD44" s="60"/>
      <c r="BE44" s="60"/>
      <c r="BF44" s="60"/>
      <c r="BG44" s="60"/>
      <c r="BH44" s="60"/>
    </row>
    <row r="45" spans="1:79" ht="11.25" customHeight="1" x14ac:dyDescent="0.2">
      <c r="A45" s="193"/>
      <c r="B45" s="193"/>
      <c r="C45" s="193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200"/>
      <c r="AC45" s="193"/>
      <c r="AD45" s="193"/>
      <c r="AE45" s="193"/>
      <c r="AF45" s="193"/>
      <c r="AG45" s="193"/>
      <c r="AH45" s="193"/>
      <c r="AI45" s="193"/>
      <c r="AJ45" s="193"/>
      <c r="AK45" s="193"/>
      <c r="AL45" s="193"/>
      <c r="AM45" s="193"/>
      <c r="AN45" s="193"/>
      <c r="AO45" s="193"/>
      <c r="AP45" s="193"/>
      <c r="AQ45" s="193"/>
      <c r="AR45" s="193"/>
      <c r="AS45" s="193"/>
      <c r="AT45" s="193"/>
      <c r="AU45" s="193"/>
      <c r="AV45" s="193"/>
      <c r="AW45" s="193"/>
      <c r="AX45" s="193"/>
      <c r="AY45" s="193"/>
      <c r="AZ45" s="193"/>
      <c r="BA45" s="60"/>
      <c r="BB45" s="60"/>
      <c r="BC45" s="60"/>
      <c r="BD45" s="60"/>
      <c r="BE45" s="60"/>
      <c r="BF45" s="60"/>
      <c r="BG45" s="60"/>
      <c r="BH45" s="60"/>
    </row>
    <row r="46" spans="1:79" ht="15.75" x14ac:dyDescent="0.2">
      <c r="A46" s="193">
        <v>1</v>
      </c>
      <c r="B46" s="193"/>
      <c r="C46" s="193"/>
      <c r="D46" s="201">
        <v>2</v>
      </c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3"/>
      <c r="AC46" s="193">
        <v>3</v>
      </c>
      <c r="AD46" s="193"/>
      <c r="AE46" s="193"/>
      <c r="AF46" s="193"/>
      <c r="AG46" s="193"/>
      <c r="AH46" s="193"/>
      <c r="AI46" s="193"/>
      <c r="AJ46" s="193"/>
      <c r="AK46" s="193">
        <v>4</v>
      </c>
      <c r="AL46" s="193"/>
      <c r="AM46" s="193"/>
      <c r="AN46" s="193"/>
      <c r="AO46" s="193"/>
      <c r="AP46" s="193"/>
      <c r="AQ46" s="193"/>
      <c r="AR46" s="193"/>
      <c r="AS46" s="193">
        <v>5</v>
      </c>
      <c r="AT46" s="193"/>
      <c r="AU46" s="193"/>
      <c r="AV46" s="193"/>
      <c r="AW46" s="193"/>
      <c r="AX46" s="193"/>
      <c r="AY46" s="193"/>
      <c r="AZ46" s="193"/>
      <c r="BA46" s="60"/>
      <c r="BB46" s="60"/>
      <c r="BC46" s="60"/>
      <c r="BD46" s="60"/>
      <c r="BE46" s="60"/>
      <c r="BF46" s="60"/>
      <c r="BG46" s="60"/>
      <c r="BH46" s="60"/>
    </row>
    <row r="47" spans="1:79" ht="32.25" customHeight="1" x14ac:dyDescent="0.2">
      <c r="A47" s="141">
        <v>1</v>
      </c>
      <c r="B47" s="141"/>
      <c r="C47" s="141"/>
      <c r="D47" s="185" t="s">
        <v>457</v>
      </c>
      <c r="E47" s="186"/>
      <c r="F47" s="186"/>
      <c r="G47" s="186"/>
      <c r="H47" s="186"/>
      <c r="I47" s="186"/>
      <c r="J47" s="186"/>
      <c r="K47" s="186"/>
      <c r="L47" s="186"/>
      <c r="M47" s="186"/>
      <c r="N47" s="186"/>
      <c r="O47" s="186"/>
      <c r="P47" s="186"/>
      <c r="Q47" s="186"/>
      <c r="R47" s="186"/>
      <c r="S47" s="186"/>
      <c r="T47" s="186"/>
      <c r="U47" s="186"/>
      <c r="V47" s="186"/>
      <c r="W47" s="186"/>
      <c r="X47" s="186"/>
      <c r="Y47" s="186"/>
      <c r="Z47" s="186"/>
      <c r="AA47" s="186"/>
      <c r="AB47" s="187"/>
      <c r="AC47" s="160">
        <v>1154017</v>
      </c>
      <c r="AD47" s="160"/>
      <c r="AE47" s="160"/>
      <c r="AF47" s="160"/>
      <c r="AG47" s="160"/>
      <c r="AH47" s="160"/>
      <c r="AI47" s="160"/>
      <c r="AJ47" s="160"/>
      <c r="AK47" s="160">
        <v>0</v>
      </c>
      <c r="AL47" s="160"/>
      <c r="AM47" s="160"/>
      <c r="AN47" s="160"/>
      <c r="AO47" s="160"/>
      <c r="AP47" s="160"/>
      <c r="AQ47" s="160"/>
      <c r="AR47" s="160"/>
      <c r="AS47" s="160">
        <f>AC47+AK47</f>
        <v>1154017</v>
      </c>
      <c r="AT47" s="160"/>
      <c r="AU47" s="160"/>
      <c r="AV47" s="160"/>
      <c r="AW47" s="160"/>
      <c r="AX47" s="160"/>
      <c r="AY47" s="160"/>
      <c r="AZ47" s="160"/>
      <c r="BA47" s="62"/>
      <c r="BB47" s="62"/>
      <c r="BC47" s="62"/>
      <c r="BD47" s="62"/>
      <c r="BE47" s="62"/>
      <c r="BF47" s="62"/>
      <c r="BG47" s="62"/>
      <c r="BH47" s="62"/>
      <c r="CA47" s="36" t="s">
        <v>12</v>
      </c>
    </row>
    <row r="48" spans="1:79" s="61" customFormat="1" x14ac:dyDescent="0.2">
      <c r="A48" s="204"/>
      <c r="B48" s="204"/>
      <c r="C48" s="204"/>
      <c r="D48" s="205" t="s">
        <v>59</v>
      </c>
      <c r="E48" s="206"/>
      <c r="F48" s="206"/>
      <c r="G48" s="206"/>
      <c r="H48" s="206"/>
      <c r="I48" s="206"/>
      <c r="J48" s="206"/>
      <c r="K48" s="206"/>
      <c r="L48" s="206"/>
      <c r="M48" s="206"/>
      <c r="N48" s="206"/>
      <c r="O48" s="206"/>
      <c r="P48" s="206"/>
      <c r="Q48" s="206"/>
      <c r="R48" s="206"/>
      <c r="S48" s="206"/>
      <c r="T48" s="206"/>
      <c r="U48" s="206"/>
      <c r="V48" s="206"/>
      <c r="W48" s="206"/>
      <c r="X48" s="206"/>
      <c r="Y48" s="206"/>
      <c r="Z48" s="206"/>
      <c r="AA48" s="206"/>
      <c r="AB48" s="207"/>
      <c r="AC48" s="161">
        <f>SUM(AC47)</f>
        <v>1154017</v>
      </c>
      <c r="AD48" s="161"/>
      <c r="AE48" s="161"/>
      <c r="AF48" s="161"/>
      <c r="AG48" s="161"/>
      <c r="AH48" s="161"/>
      <c r="AI48" s="161"/>
      <c r="AJ48" s="161"/>
      <c r="AK48" s="161">
        <f t="shared" ref="AK48" si="0">SUM(AK47)</f>
        <v>0</v>
      </c>
      <c r="AL48" s="161"/>
      <c r="AM48" s="161"/>
      <c r="AN48" s="161"/>
      <c r="AO48" s="161"/>
      <c r="AP48" s="161"/>
      <c r="AQ48" s="161"/>
      <c r="AR48" s="161"/>
      <c r="AS48" s="161">
        <f t="shared" ref="AS48" si="1">SUM(AS47)</f>
        <v>1154017</v>
      </c>
      <c r="AT48" s="161"/>
      <c r="AU48" s="161"/>
      <c r="AV48" s="161"/>
      <c r="AW48" s="161"/>
      <c r="AX48" s="161"/>
      <c r="AY48" s="161"/>
      <c r="AZ48" s="161"/>
      <c r="BA48" s="63"/>
      <c r="BB48" s="63"/>
      <c r="BC48" s="63"/>
      <c r="BD48" s="63"/>
      <c r="BE48" s="63"/>
      <c r="BF48" s="63"/>
      <c r="BG48" s="63"/>
      <c r="BH48" s="63"/>
    </row>
    <row r="50" spans="1:79" ht="15.75" customHeight="1" x14ac:dyDescent="0.2">
      <c r="A50" s="171" t="s">
        <v>37</v>
      </c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1"/>
      <c r="N50" s="171"/>
      <c r="O50" s="171"/>
      <c r="P50" s="171"/>
      <c r="Q50" s="171"/>
      <c r="R50" s="171"/>
      <c r="S50" s="171"/>
      <c r="T50" s="171"/>
      <c r="U50" s="171"/>
      <c r="V50" s="171"/>
      <c r="W50" s="171"/>
      <c r="X50" s="171"/>
      <c r="Y50" s="171"/>
      <c r="Z50" s="171"/>
      <c r="AA50" s="171"/>
      <c r="AB50" s="171"/>
      <c r="AC50" s="171"/>
      <c r="AD50" s="171"/>
      <c r="AE50" s="171"/>
      <c r="AF50" s="171"/>
      <c r="AG50" s="171"/>
      <c r="AH50" s="171"/>
      <c r="AI50" s="171"/>
      <c r="AJ50" s="171"/>
      <c r="AK50" s="171"/>
      <c r="AL50" s="171"/>
      <c r="AM50" s="171"/>
      <c r="AN50" s="171"/>
      <c r="AO50" s="171"/>
      <c r="AP50" s="171"/>
      <c r="AQ50" s="171"/>
      <c r="AR50" s="171"/>
      <c r="AS50" s="171"/>
      <c r="AT50" s="171"/>
      <c r="AU50" s="171"/>
      <c r="AV50" s="171"/>
      <c r="AW50" s="171"/>
      <c r="AX50" s="171"/>
      <c r="AY50" s="171"/>
      <c r="AZ50" s="171"/>
      <c r="BA50" s="171"/>
      <c r="BB50" s="171"/>
      <c r="BC50" s="171"/>
      <c r="BD50" s="171"/>
      <c r="BE50" s="171"/>
      <c r="BF50" s="171"/>
      <c r="BG50" s="171"/>
      <c r="BH50" s="171"/>
      <c r="BI50" s="171"/>
      <c r="BJ50" s="171"/>
      <c r="BK50" s="171"/>
      <c r="BL50" s="171"/>
    </row>
    <row r="51" spans="1:79" ht="15" customHeight="1" x14ac:dyDescent="0.2">
      <c r="A51" s="194"/>
      <c r="B51" s="194"/>
      <c r="C51" s="194"/>
      <c r="D51" s="194"/>
      <c r="E51" s="194"/>
      <c r="F51" s="194"/>
      <c r="G51" s="194"/>
      <c r="H51" s="194"/>
      <c r="I51" s="194"/>
      <c r="J51" s="194"/>
      <c r="K51" s="194"/>
      <c r="L51" s="194"/>
      <c r="M51" s="194"/>
      <c r="N51" s="194"/>
      <c r="O51" s="194"/>
      <c r="P51" s="194"/>
      <c r="Q51" s="194"/>
      <c r="R51" s="194"/>
      <c r="S51" s="194"/>
      <c r="T51" s="194"/>
      <c r="U51" s="194"/>
      <c r="V51" s="194"/>
      <c r="W51" s="194"/>
      <c r="X51" s="194"/>
      <c r="Y51" s="194"/>
      <c r="Z51" s="194"/>
      <c r="AA51" s="194"/>
      <c r="AB51" s="194"/>
      <c r="AC51" s="194"/>
      <c r="AD51" s="194"/>
      <c r="AE51" s="194"/>
      <c r="AF51" s="194"/>
      <c r="AG51" s="194"/>
      <c r="AH51" s="194"/>
      <c r="AI51" s="194"/>
      <c r="AJ51" s="194"/>
      <c r="AK51" s="194"/>
      <c r="AL51" s="194"/>
      <c r="AM51" s="194"/>
      <c r="AN51" s="194"/>
      <c r="AO51" s="194"/>
      <c r="AP51" s="194"/>
      <c r="AQ51" s="194"/>
      <c r="AR51" s="194"/>
      <c r="AS51" s="194"/>
      <c r="AT51" s="194"/>
      <c r="AU51" s="194"/>
      <c r="AV51" s="194"/>
      <c r="AW51" s="194"/>
      <c r="AX51" s="194"/>
      <c r="AY51" s="194"/>
      <c r="AZ51" s="59"/>
      <c r="BA51" s="59"/>
      <c r="BB51" s="59"/>
      <c r="BC51" s="59"/>
      <c r="BD51" s="59"/>
      <c r="BE51" s="59"/>
      <c r="BF51" s="59"/>
      <c r="BG51" s="59"/>
      <c r="BH51" s="59"/>
      <c r="BI51" s="59"/>
      <c r="BJ51" s="59"/>
      <c r="BK51" s="59"/>
      <c r="BL51" s="59"/>
    </row>
    <row r="52" spans="1:79" ht="15.95" customHeight="1" x14ac:dyDescent="0.2">
      <c r="A52" s="193" t="s">
        <v>25</v>
      </c>
      <c r="B52" s="193"/>
      <c r="C52" s="193"/>
      <c r="D52" s="195" t="s">
        <v>29</v>
      </c>
      <c r="E52" s="196"/>
      <c r="F52" s="196"/>
      <c r="G52" s="196"/>
      <c r="H52" s="196"/>
      <c r="I52" s="196"/>
      <c r="J52" s="196"/>
      <c r="K52" s="196"/>
      <c r="L52" s="196"/>
      <c r="M52" s="196"/>
      <c r="N52" s="196"/>
      <c r="O52" s="196"/>
      <c r="P52" s="196"/>
      <c r="Q52" s="196"/>
      <c r="R52" s="196"/>
      <c r="S52" s="196"/>
      <c r="T52" s="196"/>
      <c r="U52" s="196"/>
      <c r="V52" s="196"/>
      <c r="W52" s="196"/>
      <c r="X52" s="196"/>
      <c r="Y52" s="196"/>
      <c r="Z52" s="196"/>
      <c r="AA52" s="197"/>
      <c r="AB52" s="193" t="s">
        <v>26</v>
      </c>
      <c r="AC52" s="193"/>
      <c r="AD52" s="193"/>
      <c r="AE52" s="193"/>
      <c r="AF52" s="193"/>
      <c r="AG52" s="193"/>
      <c r="AH52" s="193"/>
      <c r="AI52" s="193"/>
      <c r="AJ52" s="193" t="s">
        <v>27</v>
      </c>
      <c r="AK52" s="193"/>
      <c r="AL52" s="193"/>
      <c r="AM52" s="193"/>
      <c r="AN52" s="193"/>
      <c r="AO52" s="193"/>
      <c r="AP52" s="193"/>
      <c r="AQ52" s="193"/>
      <c r="AR52" s="193" t="s">
        <v>24</v>
      </c>
      <c r="AS52" s="193"/>
      <c r="AT52" s="193"/>
      <c r="AU52" s="193"/>
      <c r="AV52" s="193"/>
      <c r="AW52" s="193"/>
      <c r="AX52" s="193"/>
      <c r="AY52" s="193"/>
    </row>
    <row r="53" spans="1:79" ht="12" customHeight="1" x14ac:dyDescent="0.2">
      <c r="A53" s="193"/>
      <c r="B53" s="193"/>
      <c r="C53" s="193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200"/>
      <c r="AB53" s="193"/>
      <c r="AC53" s="193"/>
      <c r="AD53" s="193"/>
      <c r="AE53" s="193"/>
      <c r="AF53" s="193"/>
      <c r="AG53" s="193"/>
      <c r="AH53" s="193"/>
      <c r="AI53" s="193"/>
      <c r="AJ53" s="193"/>
      <c r="AK53" s="193"/>
      <c r="AL53" s="193"/>
      <c r="AM53" s="193"/>
      <c r="AN53" s="193"/>
      <c r="AO53" s="193"/>
      <c r="AP53" s="193"/>
      <c r="AQ53" s="193"/>
      <c r="AR53" s="193"/>
      <c r="AS53" s="193"/>
      <c r="AT53" s="193"/>
      <c r="AU53" s="193"/>
      <c r="AV53" s="193"/>
      <c r="AW53" s="193"/>
      <c r="AX53" s="193"/>
      <c r="AY53" s="193"/>
    </row>
    <row r="54" spans="1:79" ht="12.75" customHeight="1" x14ac:dyDescent="0.2">
      <c r="A54" s="193">
        <v>1</v>
      </c>
      <c r="B54" s="193"/>
      <c r="C54" s="193"/>
      <c r="D54" s="201">
        <v>2</v>
      </c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3"/>
      <c r="AB54" s="193">
        <v>3</v>
      </c>
      <c r="AC54" s="193"/>
      <c r="AD54" s="193"/>
      <c r="AE54" s="193"/>
      <c r="AF54" s="193"/>
      <c r="AG54" s="193"/>
      <c r="AH54" s="193"/>
      <c r="AI54" s="193"/>
      <c r="AJ54" s="193">
        <v>4</v>
      </c>
      <c r="AK54" s="193"/>
      <c r="AL54" s="193"/>
      <c r="AM54" s="193"/>
      <c r="AN54" s="193"/>
      <c r="AO54" s="193"/>
      <c r="AP54" s="193"/>
      <c r="AQ54" s="193"/>
      <c r="AR54" s="193">
        <v>5</v>
      </c>
      <c r="AS54" s="193"/>
      <c r="AT54" s="193"/>
      <c r="AU54" s="193"/>
      <c r="AV54" s="193"/>
      <c r="AW54" s="193"/>
      <c r="AX54" s="193"/>
      <c r="AY54" s="193"/>
    </row>
    <row r="55" spans="1:79" ht="29.25" customHeight="1" x14ac:dyDescent="0.2">
      <c r="A55" s="141">
        <v>1</v>
      </c>
      <c r="B55" s="141"/>
      <c r="C55" s="141"/>
      <c r="D55" s="116" t="s">
        <v>362</v>
      </c>
      <c r="E55" s="117"/>
      <c r="F55" s="117"/>
      <c r="G55" s="117"/>
      <c r="H55" s="117"/>
      <c r="I55" s="117"/>
      <c r="J55" s="117"/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8"/>
      <c r="AB55" s="208">
        <v>1154017</v>
      </c>
      <c r="AC55" s="208"/>
      <c r="AD55" s="208"/>
      <c r="AE55" s="208"/>
      <c r="AF55" s="208"/>
      <c r="AG55" s="208"/>
      <c r="AH55" s="208"/>
      <c r="AI55" s="208"/>
      <c r="AJ55" s="208">
        <v>0</v>
      </c>
      <c r="AK55" s="208"/>
      <c r="AL55" s="208"/>
      <c r="AM55" s="208"/>
      <c r="AN55" s="208"/>
      <c r="AO55" s="208"/>
      <c r="AP55" s="208"/>
      <c r="AQ55" s="208"/>
      <c r="AR55" s="160">
        <f>AB55+AJ55</f>
        <v>1154017</v>
      </c>
      <c r="AS55" s="160"/>
      <c r="AT55" s="160"/>
      <c r="AU55" s="160"/>
      <c r="AV55" s="160"/>
      <c r="AW55" s="160"/>
      <c r="AX55" s="160"/>
      <c r="AY55" s="160"/>
      <c r="CA55" s="36" t="s">
        <v>13</v>
      </c>
    </row>
    <row r="56" spans="1:79" s="61" customFormat="1" ht="12.75" customHeight="1" x14ac:dyDescent="0.2">
      <c r="A56" s="204"/>
      <c r="B56" s="204"/>
      <c r="C56" s="204"/>
      <c r="D56" s="205" t="s">
        <v>24</v>
      </c>
      <c r="E56" s="206"/>
      <c r="F56" s="206"/>
      <c r="G56" s="206"/>
      <c r="H56" s="206"/>
      <c r="I56" s="206"/>
      <c r="J56" s="206"/>
      <c r="K56" s="206"/>
      <c r="L56" s="206"/>
      <c r="M56" s="206"/>
      <c r="N56" s="206"/>
      <c r="O56" s="206"/>
      <c r="P56" s="206"/>
      <c r="Q56" s="206"/>
      <c r="R56" s="206"/>
      <c r="S56" s="206"/>
      <c r="T56" s="206"/>
      <c r="U56" s="206"/>
      <c r="V56" s="206"/>
      <c r="W56" s="206"/>
      <c r="X56" s="206"/>
      <c r="Y56" s="206"/>
      <c r="Z56" s="206"/>
      <c r="AA56" s="207"/>
      <c r="AB56" s="161">
        <f>SUM(AB55)</f>
        <v>1154017</v>
      </c>
      <c r="AC56" s="161"/>
      <c r="AD56" s="161"/>
      <c r="AE56" s="161"/>
      <c r="AF56" s="161"/>
      <c r="AG56" s="161"/>
      <c r="AH56" s="161"/>
      <c r="AI56" s="161"/>
      <c r="AJ56" s="161">
        <f t="shared" ref="AJ56" si="2">SUM(AJ55)</f>
        <v>0</v>
      </c>
      <c r="AK56" s="161"/>
      <c r="AL56" s="161"/>
      <c r="AM56" s="161"/>
      <c r="AN56" s="161"/>
      <c r="AO56" s="161"/>
      <c r="AP56" s="161"/>
      <c r="AQ56" s="161"/>
      <c r="AR56" s="161">
        <f t="shared" ref="AR56" si="3">SUM(AR55)</f>
        <v>1154017</v>
      </c>
      <c r="AS56" s="161"/>
      <c r="AT56" s="161"/>
      <c r="AU56" s="161"/>
      <c r="AV56" s="161"/>
      <c r="AW56" s="161"/>
      <c r="AX56" s="161"/>
      <c r="AY56" s="161"/>
    </row>
    <row r="58" spans="1:79" ht="15.75" customHeight="1" x14ac:dyDescent="0.2">
      <c r="A58" s="183" t="s">
        <v>38</v>
      </c>
      <c r="B58" s="183"/>
      <c r="C58" s="183"/>
      <c r="D58" s="183"/>
      <c r="E58" s="183"/>
      <c r="F58" s="183"/>
      <c r="G58" s="183"/>
      <c r="H58" s="183"/>
      <c r="I58" s="183"/>
      <c r="J58" s="183"/>
      <c r="K58" s="183"/>
      <c r="L58" s="183"/>
      <c r="M58" s="183"/>
      <c r="N58" s="183"/>
      <c r="O58" s="183"/>
      <c r="P58" s="183"/>
      <c r="Q58" s="183"/>
      <c r="R58" s="183"/>
      <c r="S58" s="183"/>
      <c r="T58" s="183"/>
      <c r="U58" s="183"/>
      <c r="V58" s="183"/>
      <c r="W58" s="183"/>
      <c r="X58" s="183"/>
      <c r="Y58" s="183"/>
      <c r="Z58" s="183"/>
      <c r="AA58" s="183"/>
      <c r="AB58" s="183"/>
      <c r="AC58" s="183"/>
      <c r="AD58" s="183"/>
      <c r="AE58" s="183"/>
      <c r="AF58" s="183"/>
      <c r="AG58" s="183"/>
      <c r="AH58" s="183"/>
      <c r="AI58" s="183"/>
      <c r="AJ58" s="183"/>
      <c r="AK58" s="183"/>
      <c r="AL58" s="183"/>
      <c r="AM58" s="183"/>
      <c r="AN58" s="183"/>
      <c r="AO58" s="183"/>
      <c r="AP58" s="183"/>
      <c r="AQ58" s="183"/>
      <c r="AR58" s="183"/>
      <c r="AS58" s="183"/>
      <c r="AT58" s="183"/>
      <c r="AU58" s="183"/>
      <c r="AV58" s="183"/>
      <c r="AW58" s="183"/>
      <c r="AX58" s="183"/>
      <c r="AY58" s="183"/>
      <c r="AZ58" s="183"/>
      <c r="BA58" s="183"/>
      <c r="BB58" s="183"/>
      <c r="BC58" s="183"/>
      <c r="BD58" s="183"/>
      <c r="BE58" s="183"/>
      <c r="BF58" s="183"/>
      <c r="BG58" s="183"/>
      <c r="BH58" s="183"/>
      <c r="BI58" s="183"/>
      <c r="BJ58" s="183"/>
      <c r="BK58" s="183"/>
      <c r="BL58" s="183"/>
    </row>
    <row r="59" spans="1:79" ht="35.25" customHeight="1" x14ac:dyDescent="0.2">
      <c r="A59" s="193" t="s">
        <v>25</v>
      </c>
      <c r="B59" s="193"/>
      <c r="C59" s="193"/>
      <c r="D59" s="193"/>
      <c r="E59" s="193"/>
      <c r="F59" s="193"/>
      <c r="G59" s="201" t="s">
        <v>39</v>
      </c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3"/>
      <c r="Z59" s="193" t="s">
        <v>2</v>
      </c>
      <c r="AA59" s="193"/>
      <c r="AB59" s="193"/>
      <c r="AC59" s="193"/>
      <c r="AD59" s="193"/>
      <c r="AE59" s="193" t="s">
        <v>1</v>
      </c>
      <c r="AF59" s="193"/>
      <c r="AG59" s="193"/>
      <c r="AH59" s="193"/>
      <c r="AI59" s="193"/>
      <c r="AJ59" s="193"/>
      <c r="AK59" s="193"/>
      <c r="AL59" s="193"/>
      <c r="AM59" s="193"/>
      <c r="AN59" s="193"/>
      <c r="AO59" s="201" t="s">
        <v>26</v>
      </c>
      <c r="AP59" s="202"/>
      <c r="AQ59" s="202"/>
      <c r="AR59" s="202"/>
      <c r="AS59" s="202"/>
      <c r="AT59" s="202"/>
      <c r="AU59" s="202"/>
      <c r="AV59" s="203"/>
      <c r="AW59" s="201" t="s">
        <v>27</v>
      </c>
      <c r="AX59" s="202"/>
      <c r="AY59" s="202"/>
      <c r="AZ59" s="202"/>
      <c r="BA59" s="202"/>
      <c r="BB59" s="202"/>
      <c r="BC59" s="202"/>
      <c r="BD59" s="203"/>
      <c r="BE59" s="201" t="s">
        <v>24</v>
      </c>
      <c r="BF59" s="202"/>
      <c r="BG59" s="202"/>
      <c r="BH59" s="202"/>
      <c r="BI59" s="202"/>
      <c r="BJ59" s="202"/>
      <c r="BK59" s="202"/>
      <c r="BL59" s="203"/>
    </row>
    <row r="60" spans="1:79" ht="15.75" customHeight="1" x14ac:dyDescent="0.2">
      <c r="A60" s="193">
        <v>1</v>
      </c>
      <c r="B60" s="193"/>
      <c r="C60" s="193"/>
      <c r="D60" s="193"/>
      <c r="E60" s="193"/>
      <c r="F60" s="193"/>
      <c r="G60" s="201">
        <v>2</v>
      </c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3"/>
      <c r="Z60" s="193">
        <v>3</v>
      </c>
      <c r="AA60" s="193"/>
      <c r="AB60" s="193"/>
      <c r="AC60" s="193"/>
      <c r="AD60" s="193"/>
      <c r="AE60" s="193">
        <v>4</v>
      </c>
      <c r="AF60" s="193"/>
      <c r="AG60" s="193"/>
      <c r="AH60" s="193"/>
      <c r="AI60" s="193"/>
      <c r="AJ60" s="193"/>
      <c r="AK60" s="193"/>
      <c r="AL60" s="193"/>
      <c r="AM60" s="193"/>
      <c r="AN60" s="193"/>
      <c r="AO60" s="193">
        <v>5</v>
      </c>
      <c r="AP60" s="193"/>
      <c r="AQ60" s="193"/>
      <c r="AR60" s="193"/>
      <c r="AS60" s="193"/>
      <c r="AT60" s="193"/>
      <c r="AU60" s="193"/>
      <c r="AV60" s="193"/>
      <c r="AW60" s="193">
        <v>6</v>
      </c>
      <c r="AX60" s="193"/>
      <c r="AY60" s="193"/>
      <c r="AZ60" s="193"/>
      <c r="BA60" s="193"/>
      <c r="BB60" s="193"/>
      <c r="BC60" s="193"/>
      <c r="BD60" s="193"/>
      <c r="BE60" s="193">
        <v>7</v>
      </c>
      <c r="BF60" s="193"/>
      <c r="BG60" s="193"/>
      <c r="BH60" s="193"/>
      <c r="BI60" s="193"/>
      <c r="BJ60" s="193"/>
      <c r="BK60" s="193"/>
      <c r="BL60" s="193"/>
    </row>
    <row r="61" spans="1:79" s="61" customFormat="1" ht="12.75" customHeight="1" x14ac:dyDescent="0.2">
      <c r="A61" s="204">
        <v>1</v>
      </c>
      <c r="B61" s="204"/>
      <c r="C61" s="204"/>
      <c r="D61" s="204"/>
      <c r="E61" s="204"/>
      <c r="F61" s="204"/>
      <c r="G61" s="209" t="s">
        <v>60</v>
      </c>
      <c r="H61" s="210"/>
      <c r="I61" s="210"/>
      <c r="J61" s="210"/>
      <c r="K61" s="210"/>
      <c r="L61" s="210"/>
      <c r="M61" s="210"/>
      <c r="N61" s="210"/>
      <c r="O61" s="210"/>
      <c r="P61" s="210"/>
      <c r="Q61" s="210"/>
      <c r="R61" s="210"/>
      <c r="S61" s="210"/>
      <c r="T61" s="210"/>
      <c r="U61" s="210"/>
      <c r="V61" s="210"/>
      <c r="W61" s="210"/>
      <c r="X61" s="210"/>
      <c r="Y61" s="211"/>
      <c r="Z61" s="212"/>
      <c r="AA61" s="212"/>
      <c r="AB61" s="212"/>
      <c r="AC61" s="212"/>
      <c r="AD61" s="212"/>
      <c r="AE61" s="213"/>
      <c r="AF61" s="213"/>
      <c r="AG61" s="213"/>
      <c r="AH61" s="213"/>
      <c r="AI61" s="213"/>
      <c r="AJ61" s="213"/>
      <c r="AK61" s="213"/>
      <c r="AL61" s="213"/>
      <c r="AM61" s="213"/>
      <c r="AN61" s="214"/>
      <c r="AO61" s="161"/>
      <c r="AP61" s="161"/>
      <c r="AQ61" s="161"/>
      <c r="AR61" s="161"/>
      <c r="AS61" s="161"/>
      <c r="AT61" s="161"/>
      <c r="AU61" s="161"/>
      <c r="AV61" s="161"/>
      <c r="AW61" s="161"/>
      <c r="AX61" s="161"/>
      <c r="AY61" s="161"/>
      <c r="AZ61" s="161"/>
      <c r="BA61" s="161"/>
      <c r="BB61" s="161"/>
      <c r="BC61" s="161"/>
      <c r="BD61" s="161"/>
      <c r="BE61" s="161"/>
      <c r="BF61" s="161"/>
      <c r="BG61" s="161"/>
      <c r="BH61" s="161"/>
      <c r="BI61" s="161"/>
      <c r="BJ61" s="161"/>
      <c r="BK61" s="161"/>
      <c r="BL61" s="161"/>
      <c r="CA61" s="61" t="s">
        <v>16</v>
      </c>
    </row>
    <row r="62" spans="1:79" ht="30" customHeight="1" x14ac:dyDescent="0.2">
      <c r="A62" s="141"/>
      <c r="B62" s="141"/>
      <c r="C62" s="141"/>
      <c r="D62" s="141"/>
      <c r="E62" s="141"/>
      <c r="F62" s="141"/>
      <c r="G62" s="142" t="s">
        <v>66</v>
      </c>
      <c r="H62" s="143"/>
      <c r="I62" s="143"/>
      <c r="J62" s="143"/>
      <c r="K62" s="143"/>
      <c r="L62" s="143"/>
      <c r="M62" s="143"/>
      <c r="N62" s="143"/>
      <c r="O62" s="143"/>
      <c r="P62" s="143"/>
      <c r="Q62" s="143"/>
      <c r="R62" s="143"/>
      <c r="S62" s="143"/>
      <c r="T62" s="143"/>
      <c r="U62" s="143"/>
      <c r="V62" s="143"/>
      <c r="W62" s="143"/>
      <c r="X62" s="143"/>
      <c r="Y62" s="144"/>
      <c r="Z62" s="145" t="s">
        <v>67</v>
      </c>
      <c r="AA62" s="145"/>
      <c r="AB62" s="145"/>
      <c r="AC62" s="145"/>
      <c r="AD62" s="145"/>
      <c r="AE62" s="215" t="s">
        <v>448</v>
      </c>
      <c r="AF62" s="215"/>
      <c r="AG62" s="215"/>
      <c r="AH62" s="215"/>
      <c r="AI62" s="215"/>
      <c r="AJ62" s="215"/>
      <c r="AK62" s="215"/>
      <c r="AL62" s="215"/>
      <c r="AM62" s="215"/>
      <c r="AN62" s="216"/>
      <c r="AO62" s="160">
        <v>1154017</v>
      </c>
      <c r="AP62" s="160"/>
      <c r="AQ62" s="160"/>
      <c r="AR62" s="160"/>
      <c r="AS62" s="160"/>
      <c r="AT62" s="160"/>
      <c r="AU62" s="160"/>
      <c r="AV62" s="160"/>
      <c r="AW62" s="160">
        <v>0</v>
      </c>
      <c r="AX62" s="160"/>
      <c r="AY62" s="160"/>
      <c r="AZ62" s="160"/>
      <c r="BA62" s="160"/>
      <c r="BB62" s="160"/>
      <c r="BC62" s="160"/>
      <c r="BD62" s="160"/>
      <c r="BE62" s="160">
        <f t="shared" ref="BE62:BE73" si="4">AO62+AW62</f>
        <v>1154017</v>
      </c>
      <c r="BF62" s="160"/>
      <c r="BG62" s="160"/>
      <c r="BH62" s="160"/>
      <c r="BI62" s="160"/>
      <c r="BJ62" s="160"/>
      <c r="BK62" s="160"/>
      <c r="BL62" s="160"/>
    </row>
    <row r="63" spans="1:79" ht="12.75" customHeight="1" x14ac:dyDescent="0.2">
      <c r="A63" s="141"/>
      <c r="B63" s="141"/>
      <c r="C63" s="141"/>
      <c r="D63" s="141"/>
      <c r="E63" s="141"/>
      <c r="F63" s="141"/>
      <c r="G63" s="142" t="s">
        <v>125</v>
      </c>
      <c r="H63" s="143"/>
      <c r="I63" s="143"/>
      <c r="J63" s="143"/>
      <c r="K63" s="143"/>
      <c r="L63" s="143"/>
      <c r="M63" s="143"/>
      <c r="N63" s="143"/>
      <c r="O63" s="143"/>
      <c r="P63" s="143"/>
      <c r="Q63" s="143"/>
      <c r="R63" s="143"/>
      <c r="S63" s="143"/>
      <c r="T63" s="143"/>
      <c r="U63" s="143"/>
      <c r="V63" s="143"/>
      <c r="W63" s="143"/>
      <c r="X63" s="143"/>
      <c r="Y63" s="144"/>
      <c r="Z63" s="145" t="s">
        <v>63</v>
      </c>
      <c r="AA63" s="145"/>
      <c r="AB63" s="145"/>
      <c r="AC63" s="145"/>
      <c r="AD63" s="145"/>
      <c r="AE63" s="215" t="s">
        <v>102</v>
      </c>
      <c r="AF63" s="215"/>
      <c r="AG63" s="215"/>
      <c r="AH63" s="215"/>
      <c r="AI63" s="215"/>
      <c r="AJ63" s="215"/>
      <c r="AK63" s="215"/>
      <c r="AL63" s="215"/>
      <c r="AM63" s="215"/>
      <c r="AN63" s="216"/>
      <c r="AO63" s="160">
        <v>9</v>
      </c>
      <c r="AP63" s="160"/>
      <c r="AQ63" s="160"/>
      <c r="AR63" s="160"/>
      <c r="AS63" s="160"/>
      <c r="AT63" s="160"/>
      <c r="AU63" s="160"/>
      <c r="AV63" s="160"/>
      <c r="AW63" s="160">
        <v>0</v>
      </c>
      <c r="AX63" s="160"/>
      <c r="AY63" s="160"/>
      <c r="AZ63" s="160"/>
      <c r="BA63" s="160"/>
      <c r="BB63" s="160"/>
      <c r="BC63" s="160"/>
      <c r="BD63" s="160"/>
      <c r="BE63" s="160">
        <f t="shared" si="4"/>
        <v>9</v>
      </c>
      <c r="BF63" s="160"/>
      <c r="BG63" s="160"/>
      <c r="BH63" s="160"/>
      <c r="BI63" s="160"/>
      <c r="BJ63" s="160"/>
      <c r="BK63" s="160"/>
      <c r="BL63" s="160"/>
    </row>
    <row r="64" spans="1:79" ht="25.5" customHeight="1" x14ac:dyDescent="0.2">
      <c r="A64" s="141"/>
      <c r="B64" s="141"/>
      <c r="C64" s="141"/>
      <c r="D64" s="141"/>
      <c r="E64" s="141"/>
      <c r="F64" s="141"/>
      <c r="G64" s="142" t="s">
        <v>126</v>
      </c>
      <c r="H64" s="143"/>
      <c r="I64" s="143"/>
      <c r="J64" s="143"/>
      <c r="K64" s="143"/>
      <c r="L64" s="143"/>
      <c r="M64" s="143"/>
      <c r="N64" s="143"/>
      <c r="O64" s="143"/>
      <c r="P64" s="143"/>
      <c r="Q64" s="143"/>
      <c r="R64" s="143"/>
      <c r="S64" s="143"/>
      <c r="T64" s="143"/>
      <c r="U64" s="143"/>
      <c r="V64" s="143"/>
      <c r="W64" s="143"/>
      <c r="X64" s="143"/>
      <c r="Y64" s="144"/>
      <c r="Z64" s="145" t="s">
        <v>63</v>
      </c>
      <c r="AA64" s="145"/>
      <c r="AB64" s="145"/>
      <c r="AC64" s="145"/>
      <c r="AD64" s="145"/>
      <c r="AE64" s="215" t="s">
        <v>102</v>
      </c>
      <c r="AF64" s="215"/>
      <c r="AG64" s="215"/>
      <c r="AH64" s="215"/>
      <c r="AI64" s="215"/>
      <c r="AJ64" s="215"/>
      <c r="AK64" s="215"/>
      <c r="AL64" s="215"/>
      <c r="AM64" s="215"/>
      <c r="AN64" s="216"/>
      <c r="AO64" s="160">
        <v>8</v>
      </c>
      <c r="AP64" s="160"/>
      <c r="AQ64" s="160"/>
      <c r="AR64" s="160"/>
      <c r="AS64" s="160"/>
      <c r="AT64" s="160"/>
      <c r="AU64" s="160"/>
      <c r="AV64" s="160"/>
      <c r="AW64" s="160">
        <v>0</v>
      </c>
      <c r="AX64" s="160"/>
      <c r="AY64" s="160"/>
      <c r="AZ64" s="160"/>
      <c r="BA64" s="160"/>
      <c r="BB64" s="160"/>
      <c r="BC64" s="160"/>
      <c r="BD64" s="160"/>
      <c r="BE64" s="160">
        <f t="shared" si="4"/>
        <v>8</v>
      </c>
      <c r="BF64" s="160"/>
      <c r="BG64" s="160"/>
      <c r="BH64" s="160"/>
      <c r="BI64" s="160"/>
      <c r="BJ64" s="160"/>
      <c r="BK64" s="160"/>
      <c r="BL64" s="160"/>
    </row>
    <row r="65" spans="1:64" ht="12.75" customHeight="1" x14ac:dyDescent="0.2">
      <c r="A65" s="141"/>
      <c r="B65" s="141"/>
      <c r="C65" s="141"/>
      <c r="D65" s="141"/>
      <c r="E65" s="141"/>
      <c r="F65" s="141"/>
      <c r="G65" s="142" t="s">
        <v>127</v>
      </c>
      <c r="H65" s="143"/>
      <c r="I65" s="143"/>
      <c r="J65" s="143"/>
      <c r="K65" s="143"/>
      <c r="L65" s="143"/>
      <c r="M65" s="143"/>
      <c r="N65" s="143"/>
      <c r="O65" s="143"/>
      <c r="P65" s="143"/>
      <c r="Q65" s="143"/>
      <c r="R65" s="143"/>
      <c r="S65" s="143"/>
      <c r="T65" s="143"/>
      <c r="U65" s="143"/>
      <c r="V65" s="143"/>
      <c r="W65" s="143"/>
      <c r="X65" s="143"/>
      <c r="Y65" s="144"/>
      <c r="Z65" s="145" t="s">
        <v>63</v>
      </c>
      <c r="AA65" s="145"/>
      <c r="AB65" s="145"/>
      <c r="AC65" s="145"/>
      <c r="AD65" s="145"/>
      <c r="AE65" s="215" t="s">
        <v>102</v>
      </c>
      <c r="AF65" s="215"/>
      <c r="AG65" s="215"/>
      <c r="AH65" s="215"/>
      <c r="AI65" s="215"/>
      <c r="AJ65" s="215"/>
      <c r="AK65" s="215"/>
      <c r="AL65" s="215"/>
      <c r="AM65" s="215"/>
      <c r="AN65" s="216"/>
      <c r="AO65" s="160">
        <v>2</v>
      </c>
      <c r="AP65" s="160"/>
      <c r="AQ65" s="160"/>
      <c r="AR65" s="160"/>
      <c r="AS65" s="160"/>
      <c r="AT65" s="160"/>
      <c r="AU65" s="160"/>
      <c r="AV65" s="160"/>
      <c r="AW65" s="160">
        <v>0</v>
      </c>
      <c r="AX65" s="160"/>
      <c r="AY65" s="160"/>
      <c r="AZ65" s="160"/>
      <c r="BA65" s="160"/>
      <c r="BB65" s="160"/>
      <c r="BC65" s="160"/>
      <c r="BD65" s="160"/>
      <c r="BE65" s="160">
        <f t="shared" si="4"/>
        <v>2</v>
      </c>
      <c r="BF65" s="160"/>
      <c r="BG65" s="160"/>
      <c r="BH65" s="160"/>
      <c r="BI65" s="160"/>
      <c r="BJ65" s="160"/>
      <c r="BK65" s="160"/>
      <c r="BL65" s="160"/>
    </row>
    <row r="66" spans="1:64" s="61" customFormat="1" ht="12.75" customHeight="1" x14ac:dyDescent="0.2">
      <c r="A66" s="204">
        <v>2</v>
      </c>
      <c r="B66" s="204"/>
      <c r="C66" s="204"/>
      <c r="D66" s="204"/>
      <c r="E66" s="204"/>
      <c r="F66" s="204"/>
      <c r="G66" s="218" t="s">
        <v>69</v>
      </c>
      <c r="H66" s="219"/>
      <c r="I66" s="219"/>
      <c r="J66" s="219"/>
      <c r="K66" s="219"/>
      <c r="L66" s="219"/>
      <c r="M66" s="219"/>
      <c r="N66" s="219"/>
      <c r="O66" s="219"/>
      <c r="P66" s="219"/>
      <c r="Q66" s="219"/>
      <c r="R66" s="219"/>
      <c r="S66" s="219"/>
      <c r="T66" s="219"/>
      <c r="U66" s="219"/>
      <c r="V66" s="219"/>
      <c r="W66" s="219"/>
      <c r="X66" s="219"/>
      <c r="Y66" s="220"/>
      <c r="Z66" s="212"/>
      <c r="AA66" s="212"/>
      <c r="AB66" s="212"/>
      <c r="AC66" s="212"/>
      <c r="AD66" s="212"/>
      <c r="AE66" s="213"/>
      <c r="AF66" s="213"/>
      <c r="AG66" s="213"/>
      <c r="AH66" s="213"/>
      <c r="AI66" s="213"/>
      <c r="AJ66" s="213"/>
      <c r="AK66" s="213"/>
      <c r="AL66" s="213"/>
      <c r="AM66" s="213"/>
      <c r="AN66" s="214"/>
      <c r="AO66" s="161"/>
      <c r="AP66" s="161"/>
      <c r="AQ66" s="161"/>
      <c r="AR66" s="161"/>
      <c r="AS66" s="161"/>
      <c r="AT66" s="161"/>
      <c r="AU66" s="161"/>
      <c r="AV66" s="161"/>
      <c r="AW66" s="161"/>
      <c r="AX66" s="161"/>
      <c r="AY66" s="161"/>
      <c r="AZ66" s="161"/>
      <c r="BA66" s="161"/>
      <c r="BB66" s="161"/>
      <c r="BC66" s="161"/>
      <c r="BD66" s="161"/>
      <c r="BE66" s="161"/>
      <c r="BF66" s="161"/>
      <c r="BG66" s="161"/>
      <c r="BH66" s="161"/>
      <c r="BI66" s="161"/>
      <c r="BJ66" s="161"/>
      <c r="BK66" s="161"/>
      <c r="BL66" s="161"/>
    </row>
    <row r="67" spans="1:64" s="61" customFormat="1" ht="28.5" customHeight="1" x14ac:dyDescent="0.2">
      <c r="A67" s="204"/>
      <c r="B67" s="204"/>
      <c r="C67" s="204"/>
      <c r="D67" s="204"/>
      <c r="E67" s="204"/>
      <c r="F67" s="204"/>
      <c r="G67" s="142" t="s">
        <v>449</v>
      </c>
      <c r="H67" s="143"/>
      <c r="I67" s="143"/>
      <c r="J67" s="143"/>
      <c r="K67" s="143"/>
      <c r="L67" s="143"/>
      <c r="M67" s="143"/>
      <c r="N67" s="143"/>
      <c r="O67" s="143"/>
      <c r="P67" s="143"/>
      <c r="Q67" s="143"/>
      <c r="R67" s="143"/>
      <c r="S67" s="143"/>
      <c r="T67" s="143"/>
      <c r="U67" s="143"/>
      <c r="V67" s="143"/>
      <c r="W67" s="143"/>
      <c r="X67" s="143"/>
      <c r="Y67" s="144"/>
      <c r="Z67" s="145" t="s">
        <v>63</v>
      </c>
      <c r="AA67" s="145"/>
      <c r="AB67" s="145"/>
      <c r="AC67" s="145"/>
      <c r="AD67" s="145"/>
      <c r="AE67" s="215" t="s">
        <v>450</v>
      </c>
      <c r="AF67" s="215"/>
      <c r="AG67" s="215"/>
      <c r="AH67" s="215"/>
      <c r="AI67" s="215"/>
      <c r="AJ67" s="215"/>
      <c r="AK67" s="215"/>
      <c r="AL67" s="215"/>
      <c r="AM67" s="215"/>
      <c r="AN67" s="216"/>
      <c r="AO67" s="217">
        <v>1</v>
      </c>
      <c r="AP67" s="217"/>
      <c r="AQ67" s="217"/>
      <c r="AR67" s="217"/>
      <c r="AS67" s="217"/>
      <c r="AT67" s="217"/>
      <c r="AU67" s="217"/>
      <c r="AV67" s="217"/>
      <c r="AW67" s="217">
        <v>0</v>
      </c>
      <c r="AX67" s="217"/>
      <c r="AY67" s="217"/>
      <c r="AZ67" s="217"/>
      <c r="BA67" s="217"/>
      <c r="BB67" s="217"/>
      <c r="BC67" s="217"/>
      <c r="BD67" s="217"/>
      <c r="BE67" s="217">
        <f t="shared" ref="BE67:BE68" si="5">AO67+AW67</f>
        <v>1</v>
      </c>
      <c r="BF67" s="217"/>
      <c r="BG67" s="217"/>
      <c r="BH67" s="217"/>
      <c r="BI67" s="217"/>
      <c r="BJ67" s="217"/>
      <c r="BK67" s="217"/>
      <c r="BL67" s="217"/>
    </row>
    <row r="68" spans="1:64" s="61" customFormat="1" ht="28.5" customHeight="1" x14ac:dyDescent="0.2">
      <c r="A68" s="204"/>
      <c r="B68" s="204"/>
      <c r="C68" s="204"/>
      <c r="D68" s="204"/>
      <c r="E68" s="204"/>
      <c r="F68" s="204"/>
      <c r="G68" s="142" t="s">
        <v>451</v>
      </c>
      <c r="H68" s="143"/>
      <c r="I68" s="143"/>
      <c r="J68" s="143"/>
      <c r="K68" s="143"/>
      <c r="L68" s="143"/>
      <c r="M68" s="143"/>
      <c r="N68" s="143"/>
      <c r="O68" s="143"/>
      <c r="P68" s="143"/>
      <c r="Q68" s="143"/>
      <c r="R68" s="143"/>
      <c r="S68" s="143"/>
      <c r="T68" s="143"/>
      <c r="U68" s="143"/>
      <c r="V68" s="143"/>
      <c r="W68" s="143"/>
      <c r="X68" s="143"/>
      <c r="Y68" s="144"/>
      <c r="Z68" s="145" t="s">
        <v>63</v>
      </c>
      <c r="AA68" s="145"/>
      <c r="AB68" s="145"/>
      <c r="AC68" s="145"/>
      <c r="AD68" s="145"/>
      <c r="AE68" s="215" t="s">
        <v>450</v>
      </c>
      <c r="AF68" s="215"/>
      <c r="AG68" s="215"/>
      <c r="AH68" s="215"/>
      <c r="AI68" s="215"/>
      <c r="AJ68" s="215"/>
      <c r="AK68" s="215"/>
      <c r="AL68" s="215"/>
      <c r="AM68" s="215"/>
      <c r="AN68" s="216"/>
      <c r="AO68" s="217">
        <v>1</v>
      </c>
      <c r="AP68" s="217"/>
      <c r="AQ68" s="217"/>
      <c r="AR68" s="217"/>
      <c r="AS68" s="217"/>
      <c r="AT68" s="217"/>
      <c r="AU68" s="217"/>
      <c r="AV68" s="217"/>
      <c r="AW68" s="217">
        <v>0</v>
      </c>
      <c r="AX68" s="217"/>
      <c r="AY68" s="217"/>
      <c r="AZ68" s="217"/>
      <c r="BA68" s="217"/>
      <c r="BB68" s="217"/>
      <c r="BC68" s="217"/>
      <c r="BD68" s="217"/>
      <c r="BE68" s="217">
        <f t="shared" si="5"/>
        <v>1</v>
      </c>
      <c r="BF68" s="217"/>
      <c r="BG68" s="217"/>
      <c r="BH68" s="217"/>
      <c r="BI68" s="217"/>
      <c r="BJ68" s="217"/>
      <c r="BK68" s="217"/>
      <c r="BL68" s="217"/>
    </row>
    <row r="69" spans="1:64" s="61" customFormat="1" ht="30.75" customHeight="1" x14ac:dyDescent="0.2">
      <c r="A69" s="204"/>
      <c r="B69" s="204"/>
      <c r="C69" s="204"/>
      <c r="D69" s="204"/>
      <c r="E69" s="204"/>
      <c r="F69" s="204"/>
      <c r="G69" s="142" t="s">
        <v>458</v>
      </c>
      <c r="H69" s="143"/>
      <c r="I69" s="143"/>
      <c r="J69" s="143"/>
      <c r="K69" s="143"/>
      <c r="L69" s="143"/>
      <c r="M69" s="143"/>
      <c r="N69" s="143"/>
      <c r="O69" s="143"/>
      <c r="P69" s="143"/>
      <c r="Q69" s="143"/>
      <c r="R69" s="143"/>
      <c r="S69" s="143"/>
      <c r="T69" s="143"/>
      <c r="U69" s="143"/>
      <c r="V69" s="143"/>
      <c r="W69" s="143"/>
      <c r="X69" s="143"/>
      <c r="Y69" s="144"/>
      <c r="Z69" s="212"/>
      <c r="AA69" s="212"/>
      <c r="AB69" s="212"/>
      <c r="AC69" s="212"/>
      <c r="AD69" s="212"/>
      <c r="AE69" s="213"/>
      <c r="AF69" s="213"/>
      <c r="AG69" s="213"/>
      <c r="AH69" s="213"/>
      <c r="AI69" s="213"/>
      <c r="AJ69" s="213"/>
      <c r="AK69" s="213"/>
      <c r="AL69" s="213"/>
      <c r="AM69" s="213"/>
      <c r="AN69" s="214"/>
      <c r="AO69" s="217">
        <v>163</v>
      </c>
      <c r="AP69" s="217"/>
      <c r="AQ69" s="217"/>
      <c r="AR69" s="217"/>
      <c r="AS69" s="217"/>
      <c r="AT69" s="217"/>
      <c r="AU69" s="217"/>
      <c r="AV69" s="217"/>
      <c r="AW69" s="217">
        <v>0</v>
      </c>
      <c r="AX69" s="217"/>
      <c r="AY69" s="217"/>
      <c r="AZ69" s="217"/>
      <c r="BA69" s="217"/>
      <c r="BB69" s="217"/>
      <c r="BC69" s="217"/>
      <c r="BD69" s="217"/>
      <c r="BE69" s="217">
        <f t="shared" si="4"/>
        <v>163</v>
      </c>
      <c r="BF69" s="217"/>
      <c r="BG69" s="217"/>
      <c r="BH69" s="217"/>
      <c r="BI69" s="217"/>
      <c r="BJ69" s="217"/>
      <c r="BK69" s="217"/>
      <c r="BL69" s="217"/>
    </row>
    <row r="70" spans="1:64" s="61" customFormat="1" ht="12.75" customHeight="1" x14ac:dyDescent="0.2">
      <c r="A70" s="204">
        <v>3</v>
      </c>
      <c r="B70" s="204"/>
      <c r="C70" s="204"/>
      <c r="D70" s="204"/>
      <c r="E70" s="204"/>
      <c r="F70" s="204"/>
      <c r="G70" s="218" t="s">
        <v>74</v>
      </c>
      <c r="H70" s="219"/>
      <c r="I70" s="219"/>
      <c r="J70" s="219"/>
      <c r="K70" s="219"/>
      <c r="L70" s="219"/>
      <c r="M70" s="219"/>
      <c r="N70" s="219"/>
      <c r="O70" s="219"/>
      <c r="P70" s="219"/>
      <c r="Q70" s="219"/>
      <c r="R70" s="219"/>
      <c r="S70" s="219"/>
      <c r="T70" s="219"/>
      <c r="U70" s="219"/>
      <c r="V70" s="219"/>
      <c r="W70" s="219"/>
      <c r="X70" s="219"/>
      <c r="Y70" s="220"/>
      <c r="Z70" s="212"/>
      <c r="AA70" s="212"/>
      <c r="AB70" s="212"/>
      <c r="AC70" s="212"/>
      <c r="AD70" s="212"/>
      <c r="AE70" s="218"/>
      <c r="AF70" s="219"/>
      <c r="AG70" s="219"/>
      <c r="AH70" s="219"/>
      <c r="AI70" s="219"/>
      <c r="AJ70" s="219"/>
      <c r="AK70" s="219"/>
      <c r="AL70" s="219"/>
      <c r="AM70" s="219"/>
      <c r="AN70" s="220"/>
      <c r="AO70" s="161"/>
      <c r="AP70" s="161"/>
      <c r="AQ70" s="161"/>
      <c r="AR70" s="161"/>
      <c r="AS70" s="161"/>
      <c r="AT70" s="161"/>
      <c r="AU70" s="161"/>
      <c r="AV70" s="161"/>
      <c r="AW70" s="161"/>
      <c r="AX70" s="161"/>
      <c r="AY70" s="161"/>
      <c r="AZ70" s="161"/>
      <c r="BA70" s="161"/>
      <c r="BB70" s="161"/>
      <c r="BC70" s="161"/>
      <c r="BD70" s="161"/>
      <c r="BE70" s="161"/>
      <c r="BF70" s="161"/>
      <c r="BG70" s="161"/>
      <c r="BH70" s="161"/>
      <c r="BI70" s="161"/>
      <c r="BJ70" s="161"/>
      <c r="BK70" s="161"/>
      <c r="BL70" s="161"/>
    </row>
    <row r="71" spans="1:64" ht="12.75" customHeight="1" x14ac:dyDescent="0.2">
      <c r="A71" s="141"/>
      <c r="B71" s="141"/>
      <c r="C71" s="141"/>
      <c r="D71" s="141"/>
      <c r="E71" s="141"/>
      <c r="F71" s="141"/>
      <c r="G71" s="142" t="s">
        <v>138</v>
      </c>
      <c r="H71" s="143"/>
      <c r="I71" s="143"/>
      <c r="J71" s="143"/>
      <c r="K71" s="143"/>
      <c r="L71" s="143"/>
      <c r="M71" s="143"/>
      <c r="N71" s="143"/>
      <c r="O71" s="143"/>
      <c r="P71" s="143"/>
      <c r="Q71" s="143"/>
      <c r="R71" s="143"/>
      <c r="S71" s="143"/>
      <c r="T71" s="143"/>
      <c r="U71" s="143"/>
      <c r="V71" s="143"/>
      <c r="W71" s="143"/>
      <c r="X71" s="143"/>
      <c r="Y71" s="144"/>
      <c r="Z71" s="145" t="s">
        <v>67</v>
      </c>
      <c r="AA71" s="145"/>
      <c r="AB71" s="145"/>
      <c r="AC71" s="145"/>
      <c r="AD71" s="145"/>
      <c r="AE71" s="162" t="s">
        <v>76</v>
      </c>
      <c r="AF71" s="221"/>
      <c r="AG71" s="221"/>
      <c r="AH71" s="221"/>
      <c r="AI71" s="221"/>
      <c r="AJ71" s="221"/>
      <c r="AK71" s="221"/>
      <c r="AL71" s="221"/>
      <c r="AM71" s="221"/>
      <c r="AN71" s="222"/>
      <c r="AO71" s="160">
        <f>SUM(AO62/AO69)</f>
        <v>7079.8588957055217</v>
      </c>
      <c r="AP71" s="160"/>
      <c r="AQ71" s="160"/>
      <c r="AR71" s="160"/>
      <c r="AS71" s="160"/>
      <c r="AT71" s="160"/>
      <c r="AU71" s="160"/>
      <c r="AV71" s="160"/>
      <c r="AW71" s="160">
        <v>0</v>
      </c>
      <c r="AX71" s="160"/>
      <c r="AY71" s="160"/>
      <c r="AZ71" s="160"/>
      <c r="BA71" s="160"/>
      <c r="BB71" s="160"/>
      <c r="BC71" s="160"/>
      <c r="BD71" s="160"/>
      <c r="BE71" s="160">
        <f t="shared" si="4"/>
        <v>7079.8588957055217</v>
      </c>
      <c r="BF71" s="160"/>
      <c r="BG71" s="160"/>
      <c r="BH71" s="160"/>
      <c r="BI71" s="160"/>
      <c r="BJ71" s="160"/>
      <c r="BK71" s="160"/>
      <c r="BL71" s="160"/>
    </row>
    <row r="72" spans="1:64" ht="25.5" customHeight="1" x14ac:dyDescent="0.2">
      <c r="A72" s="141"/>
      <c r="B72" s="141"/>
      <c r="C72" s="141"/>
      <c r="D72" s="141"/>
      <c r="E72" s="141"/>
      <c r="F72" s="141"/>
      <c r="G72" s="142" t="s">
        <v>452</v>
      </c>
      <c r="H72" s="143"/>
      <c r="I72" s="143"/>
      <c r="J72" s="143"/>
      <c r="K72" s="143"/>
      <c r="L72" s="143"/>
      <c r="M72" s="143"/>
      <c r="N72" s="143"/>
      <c r="O72" s="143"/>
      <c r="P72" s="143"/>
      <c r="Q72" s="143"/>
      <c r="R72" s="143"/>
      <c r="S72" s="143"/>
      <c r="T72" s="143"/>
      <c r="U72" s="143"/>
      <c r="V72" s="143"/>
      <c r="W72" s="143"/>
      <c r="X72" s="143"/>
      <c r="Y72" s="144"/>
      <c r="Z72" s="145" t="s">
        <v>67</v>
      </c>
      <c r="AA72" s="145"/>
      <c r="AB72" s="145"/>
      <c r="AC72" s="145"/>
      <c r="AD72" s="145"/>
      <c r="AE72" s="162" t="s">
        <v>76</v>
      </c>
      <c r="AF72" s="221"/>
      <c r="AG72" s="221"/>
      <c r="AH72" s="221"/>
      <c r="AI72" s="221"/>
      <c r="AJ72" s="221"/>
      <c r="AK72" s="221"/>
      <c r="AL72" s="221"/>
      <c r="AM72" s="221"/>
      <c r="AN72" s="222"/>
      <c r="AO72" s="160">
        <f>AO62/AO67</f>
        <v>1154017</v>
      </c>
      <c r="AP72" s="160"/>
      <c r="AQ72" s="160"/>
      <c r="AR72" s="160"/>
      <c r="AS72" s="160"/>
      <c r="AT72" s="160"/>
      <c r="AU72" s="160"/>
      <c r="AV72" s="160"/>
      <c r="AW72" s="160">
        <v>0</v>
      </c>
      <c r="AX72" s="160"/>
      <c r="AY72" s="160"/>
      <c r="AZ72" s="160"/>
      <c r="BA72" s="160"/>
      <c r="BB72" s="160"/>
      <c r="BC72" s="160"/>
      <c r="BD72" s="160"/>
      <c r="BE72" s="160">
        <f t="shared" si="4"/>
        <v>1154017</v>
      </c>
      <c r="BF72" s="160"/>
      <c r="BG72" s="160"/>
      <c r="BH72" s="160"/>
      <c r="BI72" s="160"/>
      <c r="BJ72" s="160"/>
      <c r="BK72" s="160"/>
      <c r="BL72" s="160"/>
    </row>
    <row r="73" spans="1:64" ht="29.25" customHeight="1" x14ac:dyDescent="0.2">
      <c r="A73" s="141"/>
      <c r="B73" s="141"/>
      <c r="C73" s="141"/>
      <c r="D73" s="141"/>
      <c r="E73" s="141"/>
      <c r="F73" s="141"/>
      <c r="G73" s="142" t="s">
        <v>453</v>
      </c>
      <c r="H73" s="143"/>
      <c r="I73" s="143"/>
      <c r="J73" s="143"/>
      <c r="K73" s="143"/>
      <c r="L73" s="143"/>
      <c r="M73" s="143"/>
      <c r="N73" s="143"/>
      <c r="O73" s="143"/>
      <c r="P73" s="143"/>
      <c r="Q73" s="143"/>
      <c r="R73" s="143"/>
      <c r="S73" s="143"/>
      <c r="T73" s="143"/>
      <c r="U73" s="143"/>
      <c r="V73" s="143"/>
      <c r="W73" s="143"/>
      <c r="X73" s="143"/>
      <c r="Y73" s="144"/>
      <c r="Z73" s="145" t="s">
        <v>67</v>
      </c>
      <c r="AA73" s="145"/>
      <c r="AB73" s="145"/>
      <c r="AC73" s="145"/>
      <c r="AD73" s="145"/>
      <c r="AE73" s="162" t="s">
        <v>76</v>
      </c>
      <c r="AF73" s="221"/>
      <c r="AG73" s="221"/>
      <c r="AH73" s="221"/>
      <c r="AI73" s="221"/>
      <c r="AJ73" s="221"/>
      <c r="AK73" s="221"/>
      <c r="AL73" s="221"/>
      <c r="AM73" s="221"/>
      <c r="AN73" s="222"/>
      <c r="AO73" s="160">
        <f>AO62/AO68</f>
        <v>1154017</v>
      </c>
      <c r="AP73" s="160"/>
      <c r="AQ73" s="160"/>
      <c r="AR73" s="160"/>
      <c r="AS73" s="160"/>
      <c r="AT73" s="160"/>
      <c r="AU73" s="160"/>
      <c r="AV73" s="160"/>
      <c r="AW73" s="160">
        <v>0</v>
      </c>
      <c r="AX73" s="160"/>
      <c r="AY73" s="160"/>
      <c r="AZ73" s="160"/>
      <c r="BA73" s="160"/>
      <c r="BB73" s="160"/>
      <c r="BC73" s="160"/>
      <c r="BD73" s="160"/>
      <c r="BE73" s="160">
        <f t="shared" si="4"/>
        <v>1154017</v>
      </c>
      <c r="BF73" s="160"/>
      <c r="BG73" s="160"/>
      <c r="BH73" s="160"/>
      <c r="BI73" s="160"/>
      <c r="BJ73" s="160"/>
      <c r="BK73" s="160"/>
      <c r="BL73" s="160"/>
    </row>
    <row r="74" spans="1:64" s="61" customFormat="1" ht="12.75" customHeight="1" x14ac:dyDescent="0.2">
      <c r="A74" s="204">
        <v>4</v>
      </c>
      <c r="B74" s="204"/>
      <c r="C74" s="204"/>
      <c r="D74" s="204"/>
      <c r="E74" s="204"/>
      <c r="F74" s="204"/>
      <c r="G74" s="218" t="s">
        <v>79</v>
      </c>
      <c r="H74" s="219"/>
      <c r="I74" s="219"/>
      <c r="J74" s="219"/>
      <c r="K74" s="219"/>
      <c r="L74" s="219"/>
      <c r="M74" s="219"/>
      <c r="N74" s="219"/>
      <c r="O74" s="219"/>
      <c r="P74" s="219"/>
      <c r="Q74" s="219"/>
      <c r="R74" s="219"/>
      <c r="S74" s="219"/>
      <c r="T74" s="219"/>
      <c r="U74" s="219"/>
      <c r="V74" s="219"/>
      <c r="W74" s="219"/>
      <c r="X74" s="219"/>
      <c r="Y74" s="220"/>
      <c r="Z74" s="212"/>
      <c r="AA74" s="212"/>
      <c r="AB74" s="212"/>
      <c r="AC74" s="212"/>
      <c r="AD74" s="212"/>
      <c r="AE74" s="209"/>
      <c r="AF74" s="223"/>
      <c r="AG74" s="223"/>
      <c r="AH74" s="223"/>
      <c r="AI74" s="223"/>
      <c r="AJ74" s="223"/>
      <c r="AK74" s="223"/>
      <c r="AL74" s="223"/>
      <c r="AM74" s="223"/>
      <c r="AN74" s="224"/>
      <c r="AO74" s="161"/>
      <c r="AP74" s="161"/>
      <c r="AQ74" s="161"/>
      <c r="AR74" s="161"/>
      <c r="AS74" s="161"/>
      <c r="AT74" s="161"/>
      <c r="AU74" s="161"/>
      <c r="AV74" s="161"/>
      <c r="AW74" s="161"/>
      <c r="AX74" s="161"/>
      <c r="AY74" s="161"/>
      <c r="AZ74" s="161"/>
      <c r="BA74" s="161"/>
      <c r="BB74" s="161"/>
      <c r="BC74" s="161"/>
      <c r="BD74" s="161"/>
      <c r="BE74" s="161"/>
      <c r="BF74" s="161"/>
      <c r="BG74" s="161"/>
      <c r="BH74" s="161"/>
      <c r="BI74" s="161"/>
      <c r="BJ74" s="161"/>
      <c r="BK74" s="161"/>
      <c r="BL74" s="161"/>
    </row>
    <row r="75" spans="1:64" ht="49.5" customHeight="1" x14ac:dyDescent="0.2">
      <c r="A75" s="141"/>
      <c r="B75" s="141"/>
      <c r="C75" s="141"/>
      <c r="D75" s="141"/>
      <c r="E75" s="141"/>
      <c r="F75" s="141"/>
      <c r="G75" s="142" t="s">
        <v>459</v>
      </c>
      <c r="H75" s="143"/>
      <c r="I75" s="143"/>
      <c r="J75" s="143"/>
      <c r="K75" s="143"/>
      <c r="L75" s="143"/>
      <c r="M75" s="143"/>
      <c r="N75" s="143"/>
      <c r="O75" s="143"/>
      <c r="P75" s="143"/>
      <c r="Q75" s="143"/>
      <c r="R75" s="143"/>
      <c r="S75" s="143"/>
      <c r="T75" s="143"/>
      <c r="U75" s="143"/>
      <c r="V75" s="143"/>
      <c r="W75" s="143"/>
      <c r="X75" s="143"/>
      <c r="Y75" s="144"/>
      <c r="Z75" s="145" t="s">
        <v>81</v>
      </c>
      <c r="AA75" s="145"/>
      <c r="AB75" s="145"/>
      <c r="AC75" s="145"/>
      <c r="AD75" s="145"/>
      <c r="AE75" s="162" t="s">
        <v>76</v>
      </c>
      <c r="AF75" s="221"/>
      <c r="AG75" s="221"/>
      <c r="AH75" s="221"/>
      <c r="AI75" s="221"/>
      <c r="AJ75" s="221"/>
      <c r="AK75" s="221"/>
      <c r="AL75" s="221"/>
      <c r="AM75" s="221"/>
      <c r="AN75" s="222"/>
      <c r="AO75" s="230">
        <v>20</v>
      </c>
      <c r="AP75" s="230"/>
      <c r="AQ75" s="230"/>
      <c r="AR75" s="230"/>
      <c r="AS75" s="230"/>
      <c r="AT75" s="230"/>
      <c r="AU75" s="230"/>
      <c r="AV75" s="230"/>
      <c r="AW75" s="230">
        <v>0</v>
      </c>
      <c r="AX75" s="230"/>
      <c r="AY75" s="230"/>
      <c r="AZ75" s="230"/>
      <c r="BA75" s="230"/>
      <c r="BB75" s="230"/>
      <c r="BC75" s="230"/>
      <c r="BD75" s="230"/>
      <c r="BE75" s="230">
        <f t="shared" ref="BE75:BE76" si="6">AO75+AW75</f>
        <v>20</v>
      </c>
      <c r="BF75" s="230"/>
      <c r="BG75" s="230"/>
      <c r="BH75" s="230"/>
      <c r="BI75" s="230"/>
      <c r="BJ75" s="230"/>
      <c r="BK75" s="230"/>
      <c r="BL75" s="230"/>
    </row>
    <row r="76" spans="1:64" ht="51" customHeight="1" x14ac:dyDescent="0.2">
      <c r="A76" s="141"/>
      <c r="B76" s="141"/>
      <c r="C76" s="141"/>
      <c r="D76" s="141"/>
      <c r="E76" s="141"/>
      <c r="F76" s="141"/>
      <c r="G76" s="142" t="s">
        <v>460</v>
      </c>
      <c r="H76" s="143"/>
      <c r="I76" s="143"/>
      <c r="J76" s="143"/>
      <c r="K76" s="143"/>
      <c r="L76" s="143"/>
      <c r="M76" s="143"/>
      <c r="N76" s="143"/>
      <c r="O76" s="143"/>
      <c r="P76" s="143"/>
      <c r="Q76" s="143"/>
      <c r="R76" s="143"/>
      <c r="S76" s="143"/>
      <c r="T76" s="143"/>
      <c r="U76" s="143"/>
      <c r="V76" s="143"/>
      <c r="W76" s="143"/>
      <c r="X76" s="143"/>
      <c r="Y76" s="144"/>
      <c r="Z76" s="145" t="s">
        <v>81</v>
      </c>
      <c r="AA76" s="145"/>
      <c r="AB76" s="145"/>
      <c r="AC76" s="145"/>
      <c r="AD76" s="145"/>
      <c r="AE76" s="162" t="s">
        <v>76</v>
      </c>
      <c r="AF76" s="221"/>
      <c r="AG76" s="221"/>
      <c r="AH76" s="221"/>
      <c r="AI76" s="221"/>
      <c r="AJ76" s="221"/>
      <c r="AK76" s="221"/>
      <c r="AL76" s="221"/>
      <c r="AM76" s="221"/>
      <c r="AN76" s="222"/>
      <c r="AO76" s="230">
        <v>5.3</v>
      </c>
      <c r="AP76" s="230"/>
      <c r="AQ76" s="230"/>
      <c r="AR76" s="230"/>
      <c r="AS76" s="230"/>
      <c r="AT76" s="230"/>
      <c r="AU76" s="230"/>
      <c r="AV76" s="230"/>
      <c r="AW76" s="230">
        <v>0</v>
      </c>
      <c r="AX76" s="230"/>
      <c r="AY76" s="230"/>
      <c r="AZ76" s="230"/>
      <c r="BA76" s="230"/>
      <c r="BB76" s="230"/>
      <c r="BC76" s="230"/>
      <c r="BD76" s="230"/>
      <c r="BE76" s="230">
        <f t="shared" si="6"/>
        <v>5.3</v>
      </c>
      <c r="BF76" s="230"/>
      <c r="BG76" s="230"/>
      <c r="BH76" s="230"/>
      <c r="BI76" s="230"/>
      <c r="BJ76" s="230"/>
      <c r="BK76" s="230"/>
      <c r="BL76" s="230"/>
    </row>
    <row r="77" spans="1:64" x14ac:dyDescent="0.2">
      <c r="AO77" s="71"/>
      <c r="AP77" s="71"/>
      <c r="AQ77" s="71"/>
      <c r="AR77" s="71"/>
      <c r="AS77" s="71"/>
      <c r="AT77" s="71"/>
      <c r="AU77" s="71"/>
      <c r="AV77" s="71"/>
      <c r="AW77" s="71"/>
      <c r="AX77" s="71"/>
      <c r="AY77" s="71"/>
      <c r="AZ77" s="71"/>
      <c r="BA77" s="71"/>
      <c r="BB77" s="71"/>
      <c r="BC77" s="71"/>
      <c r="BD77" s="71"/>
      <c r="BE77" s="71"/>
      <c r="BF77" s="71"/>
      <c r="BG77" s="71"/>
      <c r="BH77" s="71"/>
      <c r="BI77" s="71"/>
      <c r="BJ77" s="71"/>
      <c r="BK77" s="71"/>
      <c r="BL77" s="71"/>
    </row>
    <row r="78" spans="1:64" ht="16.5" customHeight="1" x14ac:dyDescent="0.2">
      <c r="A78" s="225" t="s">
        <v>86</v>
      </c>
      <c r="B78" s="226"/>
      <c r="C78" s="226"/>
      <c r="D78" s="226"/>
      <c r="E78" s="226"/>
      <c r="F78" s="226"/>
      <c r="G78" s="226"/>
      <c r="H78" s="226"/>
      <c r="I78" s="226"/>
      <c r="J78" s="226"/>
      <c r="K78" s="226"/>
      <c r="L78" s="226"/>
      <c r="M78" s="226"/>
      <c r="N78" s="226"/>
      <c r="O78" s="226"/>
      <c r="P78" s="226"/>
      <c r="Q78" s="226"/>
      <c r="R78" s="226"/>
      <c r="S78" s="226"/>
      <c r="T78" s="226"/>
      <c r="U78" s="226"/>
      <c r="V78" s="226"/>
      <c r="W78" s="227"/>
      <c r="X78" s="227"/>
      <c r="Y78" s="227"/>
      <c r="Z78" s="227"/>
      <c r="AA78" s="227"/>
      <c r="AB78" s="227"/>
      <c r="AC78" s="227"/>
      <c r="AD78" s="227"/>
      <c r="AE78" s="227"/>
      <c r="AF78" s="227"/>
      <c r="AG78" s="227"/>
      <c r="AH78" s="227"/>
      <c r="AI78" s="227"/>
      <c r="AJ78" s="227"/>
      <c r="AK78" s="227"/>
      <c r="AL78" s="227"/>
      <c r="AM78" s="227"/>
      <c r="AN78" s="64"/>
      <c r="AO78" s="164" t="s">
        <v>299</v>
      </c>
      <c r="AP78" s="165"/>
      <c r="AQ78" s="165"/>
      <c r="AR78" s="165"/>
      <c r="AS78" s="165"/>
      <c r="AT78" s="165"/>
      <c r="AU78" s="165"/>
      <c r="AV78" s="165"/>
      <c r="AW78" s="165"/>
      <c r="AX78" s="165"/>
      <c r="AY78" s="165"/>
      <c r="AZ78" s="165"/>
      <c r="BA78" s="165"/>
      <c r="BB78" s="165"/>
      <c r="BC78" s="165"/>
      <c r="BD78" s="165"/>
      <c r="BE78" s="165"/>
      <c r="BF78" s="165"/>
      <c r="BG78" s="165"/>
    </row>
    <row r="79" spans="1:64" x14ac:dyDescent="0.2">
      <c r="W79" s="228" t="s">
        <v>5</v>
      </c>
      <c r="X79" s="228"/>
      <c r="Y79" s="228"/>
      <c r="Z79" s="228"/>
      <c r="AA79" s="228"/>
      <c r="AB79" s="228"/>
      <c r="AC79" s="228"/>
      <c r="AD79" s="228"/>
      <c r="AE79" s="228"/>
      <c r="AF79" s="228"/>
      <c r="AG79" s="228"/>
      <c r="AH79" s="228"/>
      <c r="AI79" s="228"/>
      <c r="AJ79" s="228"/>
      <c r="AK79" s="228"/>
      <c r="AL79" s="228"/>
      <c r="AM79" s="228"/>
      <c r="AO79" s="228" t="s">
        <v>46</v>
      </c>
      <c r="AP79" s="228"/>
      <c r="AQ79" s="228"/>
      <c r="AR79" s="228"/>
      <c r="AS79" s="228"/>
      <c r="AT79" s="228"/>
      <c r="AU79" s="228"/>
      <c r="AV79" s="228"/>
      <c r="AW79" s="228"/>
      <c r="AX79" s="228"/>
      <c r="AY79" s="228"/>
      <c r="AZ79" s="228"/>
      <c r="BA79" s="228"/>
      <c r="BB79" s="228"/>
      <c r="BC79" s="228"/>
      <c r="BD79" s="228"/>
      <c r="BE79" s="228"/>
      <c r="BF79" s="228"/>
      <c r="BG79" s="228"/>
    </row>
    <row r="80" spans="1:64" ht="15.75" x14ac:dyDescent="0.2">
      <c r="A80" s="229" t="s">
        <v>3</v>
      </c>
      <c r="B80" s="229"/>
      <c r="C80" s="229"/>
      <c r="D80" s="229"/>
      <c r="E80" s="229"/>
      <c r="F80" s="229"/>
      <c r="G80" s="229"/>
    </row>
    <row r="81" spans="1:59" x14ac:dyDescent="0.2">
      <c r="A81" s="172" t="s">
        <v>85</v>
      </c>
      <c r="B81" s="165"/>
      <c r="C81" s="165"/>
      <c r="D81" s="165"/>
      <c r="E81" s="165"/>
      <c r="F81" s="165"/>
      <c r="G81" s="165"/>
      <c r="H81" s="165"/>
      <c r="I81" s="165"/>
      <c r="J81" s="165"/>
      <c r="K81" s="165"/>
      <c r="L81" s="165"/>
      <c r="M81" s="165"/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  <c r="AA81" s="165"/>
      <c r="AB81" s="165"/>
      <c r="AC81" s="165"/>
      <c r="AD81" s="165"/>
      <c r="AE81" s="165"/>
      <c r="AF81" s="165"/>
      <c r="AG81" s="165"/>
      <c r="AH81" s="165"/>
      <c r="AI81" s="165"/>
      <c r="AJ81" s="165"/>
      <c r="AK81" s="165"/>
      <c r="AL81" s="165"/>
      <c r="AM81" s="165"/>
      <c r="AN81" s="165"/>
      <c r="AO81" s="165"/>
      <c r="AP81" s="165"/>
      <c r="AQ81" s="165"/>
      <c r="AR81" s="165"/>
      <c r="AS81" s="165"/>
    </row>
    <row r="82" spans="1:59" x14ac:dyDescent="0.2">
      <c r="A82" s="232" t="s">
        <v>42</v>
      </c>
      <c r="B82" s="232"/>
      <c r="C82" s="232"/>
      <c r="D82" s="232"/>
      <c r="E82" s="232"/>
      <c r="F82" s="232"/>
      <c r="G82" s="232"/>
      <c r="H82" s="232"/>
      <c r="I82" s="232"/>
      <c r="J82" s="232"/>
      <c r="K82" s="232"/>
      <c r="L82" s="232"/>
      <c r="M82" s="232"/>
      <c r="N82" s="232"/>
      <c r="O82" s="232"/>
      <c r="P82" s="232"/>
      <c r="Q82" s="232"/>
      <c r="R82" s="232"/>
      <c r="S82" s="232"/>
      <c r="T82" s="232"/>
      <c r="U82" s="232"/>
      <c r="V82" s="232"/>
      <c r="W82" s="232"/>
      <c r="X82" s="232"/>
      <c r="Y82" s="232"/>
      <c r="Z82" s="232"/>
      <c r="AA82" s="232"/>
      <c r="AB82" s="232"/>
      <c r="AC82" s="232"/>
      <c r="AD82" s="232"/>
      <c r="AE82" s="232"/>
      <c r="AF82" s="232"/>
      <c r="AG82" s="232"/>
      <c r="AH82" s="232"/>
      <c r="AI82" s="232"/>
      <c r="AJ82" s="232"/>
      <c r="AK82" s="232"/>
      <c r="AL82" s="232"/>
      <c r="AM82" s="232"/>
      <c r="AN82" s="232"/>
      <c r="AO82" s="232"/>
      <c r="AP82" s="232"/>
      <c r="AQ82" s="232"/>
      <c r="AR82" s="232"/>
      <c r="AS82" s="232"/>
    </row>
    <row r="83" spans="1:59" x14ac:dyDescent="0.2">
      <c r="A83" s="38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38"/>
      <c r="AS83" s="38"/>
    </row>
    <row r="84" spans="1:59" x14ac:dyDescent="0.2">
      <c r="A84" s="225" t="s">
        <v>87</v>
      </c>
      <c r="B84" s="226"/>
      <c r="C84" s="226"/>
      <c r="D84" s="226"/>
      <c r="E84" s="226"/>
      <c r="F84" s="226"/>
      <c r="G84" s="226"/>
      <c r="H84" s="226"/>
      <c r="I84" s="226"/>
      <c r="J84" s="226"/>
      <c r="K84" s="226"/>
      <c r="L84" s="226"/>
      <c r="M84" s="226"/>
      <c r="N84" s="226"/>
      <c r="O84" s="226"/>
      <c r="P84" s="226"/>
      <c r="Q84" s="226"/>
      <c r="R84" s="226"/>
      <c r="S84" s="226"/>
      <c r="T84" s="226"/>
      <c r="U84" s="226"/>
      <c r="V84" s="226"/>
      <c r="W84" s="65"/>
      <c r="X84" s="65"/>
      <c r="Y84" s="65"/>
      <c r="Z84" s="65"/>
      <c r="AA84" s="65"/>
      <c r="AB84" s="65"/>
      <c r="AC84" s="65"/>
      <c r="AD84" s="65"/>
      <c r="AE84" s="65"/>
      <c r="AF84" s="65"/>
      <c r="AG84" s="65"/>
      <c r="AH84" s="65"/>
      <c r="AI84" s="65"/>
      <c r="AJ84" s="65"/>
      <c r="AK84" s="65"/>
      <c r="AL84" s="65"/>
      <c r="AM84" s="65"/>
      <c r="AN84" s="64"/>
      <c r="AO84" s="66"/>
      <c r="AP84" s="67"/>
      <c r="AQ84" s="67"/>
      <c r="AR84" s="67"/>
      <c r="AS84" s="67"/>
      <c r="AT84" s="67"/>
      <c r="AU84" s="67"/>
      <c r="AV84" s="67"/>
      <c r="AW84" s="67"/>
      <c r="AX84" s="67"/>
      <c r="AY84" s="67"/>
      <c r="AZ84" s="67"/>
      <c r="BA84" s="67"/>
      <c r="BB84" s="67"/>
      <c r="BC84" s="67"/>
      <c r="BD84" s="67"/>
      <c r="BE84" s="67"/>
      <c r="BF84" s="67"/>
      <c r="BG84" s="67"/>
    </row>
    <row r="85" spans="1:59" ht="15.75" x14ac:dyDescent="0.2">
      <c r="A85" s="225" t="s">
        <v>291</v>
      </c>
      <c r="B85" s="225"/>
      <c r="C85" s="225"/>
      <c r="D85" s="225"/>
      <c r="E85" s="225"/>
      <c r="F85" s="225"/>
      <c r="G85" s="225"/>
      <c r="H85" s="225"/>
      <c r="I85" s="225"/>
      <c r="J85" s="225"/>
      <c r="K85" s="225"/>
      <c r="L85" s="225"/>
      <c r="M85" s="225"/>
      <c r="N85" s="225"/>
      <c r="O85" s="225"/>
      <c r="P85" s="225"/>
      <c r="Q85" s="225"/>
      <c r="R85" s="225"/>
      <c r="S85" s="225"/>
      <c r="T85" s="225"/>
      <c r="U85" s="225"/>
      <c r="V85" s="225"/>
      <c r="W85" s="227"/>
      <c r="X85" s="227"/>
      <c r="Y85" s="227"/>
      <c r="Z85" s="227"/>
      <c r="AA85" s="227"/>
      <c r="AB85" s="227"/>
      <c r="AC85" s="227"/>
      <c r="AD85" s="227"/>
      <c r="AE85" s="227"/>
      <c r="AF85" s="227"/>
      <c r="AG85" s="227"/>
      <c r="AH85" s="227"/>
      <c r="AI85" s="227"/>
      <c r="AJ85" s="227"/>
      <c r="AK85" s="227"/>
      <c r="AL85" s="227"/>
      <c r="AM85" s="227"/>
      <c r="AN85" s="64"/>
      <c r="AO85" s="164" t="s">
        <v>300</v>
      </c>
      <c r="AP85" s="165"/>
      <c r="AQ85" s="165"/>
      <c r="AR85" s="165"/>
      <c r="AS85" s="165"/>
      <c r="AT85" s="165"/>
      <c r="AU85" s="165"/>
      <c r="AV85" s="165"/>
      <c r="AW85" s="165"/>
      <c r="AX85" s="165"/>
      <c r="AY85" s="165"/>
      <c r="AZ85" s="165"/>
      <c r="BA85" s="165"/>
      <c r="BB85" s="165"/>
      <c r="BC85" s="165"/>
      <c r="BD85" s="165"/>
      <c r="BE85" s="165"/>
      <c r="BF85" s="165"/>
      <c r="BG85" s="165"/>
    </row>
    <row r="86" spans="1:59" x14ac:dyDescent="0.2">
      <c r="W86" s="228" t="s">
        <v>5</v>
      </c>
      <c r="X86" s="228"/>
      <c r="Y86" s="228"/>
      <c r="Z86" s="228"/>
      <c r="AA86" s="228"/>
      <c r="AB86" s="228"/>
      <c r="AC86" s="228"/>
      <c r="AD86" s="228"/>
      <c r="AE86" s="228"/>
      <c r="AF86" s="228"/>
      <c r="AG86" s="228"/>
      <c r="AH86" s="228"/>
      <c r="AI86" s="228"/>
      <c r="AJ86" s="228"/>
      <c r="AK86" s="228"/>
      <c r="AL86" s="228"/>
      <c r="AM86" s="228"/>
      <c r="AO86" s="228" t="s">
        <v>46</v>
      </c>
      <c r="AP86" s="228"/>
      <c r="AQ86" s="228"/>
      <c r="AR86" s="228"/>
      <c r="AS86" s="228"/>
      <c r="AT86" s="228"/>
      <c r="AU86" s="228"/>
      <c r="AV86" s="228"/>
      <c r="AW86" s="228"/>
      <c r="AX86" s="228"/>
      <c r="AY86" s="228"/>
      <c r="AZ86" s="228"/>
      <c r="BA86" s="228"/>
      <c r="BB86" s="228"/>
      <c r="BC86" s="228"/>
      <c r="BD86" s="228"/>
      <c r="BE86" s="228"/>
      <c r="BF86" s="228"/>
      <c r="BG86" s="228"/>
    </row>
    <row r="87" spans="1:59" x14ac:dyDescent="0.2">
      <c r="A87" s="231"/>
      <c r="B87" s="231"/>
      <c r="C87" s="231"/>
      <c r="D87" s="231"/>
      <c r="E87" s="231"/>
      <c r="F87" s="231"/>
      <c r="G87" s="231"/>
      <c r="H87" s="231"/>
      <c r="AO87" s="76"/>
      <c r="AP87" s="76"/>
      <c r="AQ87" s="76"/>
      <c r="AR87" s="76"/>
      <c r="AS87" s="76"/>
      <c r="AT87" s="76"/>
      <c r="AU87" s="76"/>
      <c r="AV87" s="76"/>
      <c r="AW87" s="76"/>
      <c r="AX87" s="76"/>
      <c r="AY87" s="76"/>
      <c r="AZ87" s="76"/>
      <c r="BA87" s="76"/>
      <c r="BB87" s="76"/>
      <c r="BC87" s="76"/>
      <c r="BD87" s="76"/>
      <c r="BE87" s="76"/>
      <c r="BF87" s="76"/>
      <c r="BG87" s="76"/>
    </row>
    <row r="88" spans="1:59" x14ac:dyDescent="0.2">
      <c r="A88" s="228" t="s">
        <v>40</v>
      </c>
      <c r="B88" s="228"/>
      <c r="C88" s="228"/>
      <c r="D88" s="228"/>
      <c r="E88" s="228"/>
      <c r="F88" s="228"/>
      <c r="G88" s="228"/>
      <c r="H88" s="228"/>
      <c r="I88" s="76"/>
      <c r="J88" s="76"/>
      <c r="K88" s="76"/>
      <c r="L88" s="76"/>
      <c r="M88" s="76"/>
      <c r="N88" s="76"/>
      <c r="O88" s="76"/>
      <c r="P88" s="76"/>
      <c r="Q88" s="76"/>
    </row>
    <row r="89" spans="1:59" x14ac:dyDescent="0.2">
      <c r="A89" s="68" t="s">
        <v>41</v>
      </c>
    </row>
  </sheetData>
  <mergeCells count="245">
    <mergeCell ref="W86:AM86"/>
    <mergeCell ref="AO86:BG86"/>
    <mergeCell ref="A87:H87"/>
    <mergeCell ref="A88:H88"/>
    <mergeCell ref="A81:AS81"/>
    <mergeCell ref="A82:AS82"/>
    <mergeCell ref="A84:V84"/>
    <mergeCell ref="A85:V85"/>
    <mergeCell ref="W85:AM85"/>
    <mergeCell ref="AO85:BG85"/>
    <mergeCell ref="A78:V78"/>
    <mergeCell ref="W78:AM78"/>
    <mergeCell ref="AO78:BG78"/>
    <mergeCell ref="W79:AM79"/>
    <mergeCell ref="AO79:BG79"/>
    <mergeCell ref="A80:G80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A74:F74"/>
    <mergeCell ref="G74:Y74"/>
    <mergeCell ref="Z74:AD74"/>
    <mergeCell ref="AE74:AN74"/>
    <mergeCell ref="AO74:AV74"/>
    <mergeCell ref="AW74:BD74"/>
    <mergeCell ref="BE74:BL74"/>
    <mergeCell ref="BE73:BL73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70:F70"/>
    <mergeCell ref="G70:Y70"/>
    <mergeCell ref="Z70:AD70"/>
    <mergeCell ref="AE70:AN70"/>
    <mergeCell ref="AO70:AV70"/>
    <mergeCell ref="AW70:BD70"/>
    <mergeCell ref="BE70:BL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61:F61"/>
    <mergeCell ref="G61:Y61"/>
    <mergeCell ref="Z61:AD61"/>
    <mergeCell ref="AE61:AN61"/>
    <mergeCell ref="AO61:AV61"/>
    <mergeCell ref="AW61:BD61"/>
    <mergeCell ref="BE61:BL61"/>
    <mergeCell ref="BE59:BL59"/>
    <mergeCell ref="A60:F60"/>
    <mergeCell ref="G60:Y60"/>
    <mergeCell ref="Z60:AD60"/>
    <mergeCell ref="AE60:AN60"/>
    <mergeCell ref="AO60:AV60"/>
    <mergeCell ref="AW60:BD60"/>
    <mergeCell ref="BE60:BL60"/>
    <mergeCell ref="A59:F59"/>
    <mergeCell ref="G59:Y59"/>
    <mergeCell ref="Z59:AD59"/>
    <mergeCell ref="AE59:AN59"/>
    <mergeCell ref="AO59:AV59"/>
    <mergeCell ref="AW59:BD59"/>
    <mergeCell ref="A56:C56"/>
    <mergeCell ref="D56:AA56"/>
    <mergeCell ref="AB56:AI56"/>
    <mergeCell ref="AJ56:AQ56"/>
    <mergeCell ref="AR56:AY56"/>
    <mergeCell ref="A58:BL58"/>
    <mergeCell ref="A54:C54"/>
    <mergeCell ref="D54:AA54"/>
    <mergeCell ref="AB54:AI54"/>
    <mergeCell ref="AJ54:AQ54"/>
    <mergeCell ref="AR54:AY54"/>
    <mergeCell ref="A55:C55"/>
    <mergeCell ref="D55:AA55"/>
    <mergeCell ref="AB55:AI55"/>
    <mergeCell ref="AJ55:AQ55"/>
    <mergeCell ref="AR55:AY55"/>
    <mergeCell ref="A51:AY51"/>
    <mergeCell ref="A52:C53"/>
    <mergeCell ref="D52:AA53"/>
    <mergeCell ref="AB52:AI53"/>
    <mergeCell ref="AJ52:AQ53"/>
    <mergeCell ref="AR52:AY53"/>
    <mergeCell ref="A48:C48"/>
    <mergeCell ref="D48:AB48"/>
    <mergeCell ref="AC48:AJ48"/>
    <mergeCell ref="AK48:AR48"/>
    <mergeCell ref="AS48:AZ48"/>
    <mergeCell ref="A50:BL50"/>
    <mergeCell ref="A46:C46"/>
    <mergeCell ref="D46:AB46"/>
    <mergeCell ref="AC46:AJ46"/>
    <mergeCell ref="AK46:AR46"/>
    <mergeCell ref="AS46:AZ46"/>
    <mergeCell ref="A47:C47"/>
    <mergeCell ref="D47:AB47"/>
    <mergeCell ref="AC47:AJ47"/>
    <mergeCell ref="AK47:AR47"/>
    <mergeCell ref="AS47:AZ47"/>
    <mergeCell ref="A42:AZ42"/>
    <mergeCell ref="A43:AZ43"/>
    <mergeCell ref="A44:C45"/>
    <mergeCell ref="D44:AB45"/>
    <mergeCell ref="AC44:AJ45"/>
    <mergeCell ref="AK44:AR45"/>
    <mergeCell ref="AS44:AZ45"/>
    <mergeCell ref="A38:F38"/>
    <mergeCell ref="G38:BL38"/>
    <mergeCell ref="A39:F39"/>
    <mergeCell ref="G39:BL39"/>
    <mergeCell ref="A31:F31"/>
    <mergeCell ref="G31:BL31"/>
    <mergeCell ref="A33:BL33"/>
    <mergeCell ref="A34:BL34"/>
    <mergeCell ref="A36:BL36"/>
    <mergeCell ref="A37:F37"/>
    <mergeCell ref="G37:BL37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1:L61">
    <cfRule type="cellIs" dxfId="62" priority="65" stopIfTrue="1" operator="equal">
      <formula>#REF!</formula>
    </cfRule>
  </conditionalFormatting>
  <conditionalFormatting sqref="D47">
    <cfRule type="cellIs" dxfId="61" priority="66" stopIfTrue="1" operator="equal">
      <formula>#REF!</formula>
    </cfRule>
  </conditionalFormatting>
  <conditionalFormatting sqref="A61:F61">
    <cfRule type="cellIs" dxfId="60" priority="67" stopIfTrue="1" operator="equal">
      <formula>0</formula>
    </cfRule>
  </conditionalFormatting>
  <conditionalFormatting sqref="D48">
    <cfRule type="cellIs" dxfId="59" priority="64" stopIfTrue="1" operator="equal">
      <formula>#REF!</formula>
    </cfRule>
  </conditionalFormatting>
  <conditionalFormatting sqref="A66:F66">
    <cfRule type="cellIs" dxfId="58" priority="63" stopIfTrue="1" operator="equal">
      <formula>0</formula>
    </cfRule>
  </conditionalFormatting>
  <conditionalFormatting sqref="G66">
    <cfRule type="cellIs" dxfId="57" priority="62" stopIfTrue="1" operator="equal">
      <formula>#REF!</formula>
    </cfRule>
  </conditionalFormatting>
  <conditionalFormatting sqref="G67:G68">
    <cfRule type="cellIs" dxfId="56" priority="60" stopIfTrue="1" operator="equal">
      <formula>$G65</formula>
    </cfRule>
  </conditionalFormatting>
  <conditionalFormatting sqref="A67:F69">
    <cfRule type="cellIs" dxfId="55" priority="61" stopIfTrue="1" operator="equal">
      <formula>0</formula>
    </cfRule>
  </conditionalFormatting>
  <conditionalFormatting sqref="G69">
    <cfRule type="cellIs" dxfId="54" priority="58" stopIfTrue="1" operator="equal">
      <formula>$G66</formula>
    </cfRule>
  </conditionalFormatting>
  <conditionalFormatting sqref="G70">
    <cfRule type="cellIs" dxfId="53" priority="52" stopIfTrue="1" operator="equal">
      <formula>#REF!</formula>
    </cfRule>
  </conditionalFormatting>
  <conditionalFormatting sqref="A70:F70">
    <cfRule type="cellIs" dxfId="52" priority="53" stopIfTrue="1" operator="equal">
      <formula>0</formula>
    </cfRule>
  </conditionalFormatting>
  <conditionalFormatting sqref="G71">
    <cfRule type="cellIs" dxfId="51" priority="50" stopIfTrue="1" operator="equal">
      <formula>$G70</formula>
    </cfRule>
  </conditionalFormatting>
  <conditionalFormatting sqref="A71:F71">
    <cfRule type="cellIs" dxfId="50" priority="51" stopIfTrue="1" operator="equal">
      <formula>0</formula>
    </cfRule>
  </conditionalFormatting>
  <conditionalFormatting sqref="A72:F72">
    <cfRule type="cellIs" dxfId="49" priority="49" stopIfTrue="1" operator="equal">
      <formula>0</formula>
    </cfRule>
  </conditionalFormatting>
  <conditionalFormatting sqref="A73:F73">
    <cfRule type="cellIs" dxfId="48" priority="48" stopIfTrue="1" operator="equal">
      <formula>0</formula>
    </cfRule>
  </conditionalFormatting>
  <conditionalFormatting sqref="G62">
    <cfRule type="cellIs" dxfId="47" priority="46" stopIfTrue="1" operator="equal">
      <formula>$G61</formula>
    </cfRule>
  </conditionalFormatting>
  <conditionalFormatting sqref="A62:F62">
    <cfRule type="cellIs" dxfId="46" priority="47" stopIfTrue="1" operator="equal">
      <formula>0</formula>
    </cfRule>
  </conditionalFormatting>
  <conditionalFormatting sqref="G63">
    <cfRule type="cellIs" dxfId="45" priority="44" stopIfTrue="1" operator="equal">
      <formula>#REF!</formula>
    </cfRule>
  </conditionalFormatting>
  <conditionalFormatting sqref="A63:F63">
    <cfRule type="cellIs" dxfId="44" priority="45" stopIfTrue="1" operator="equal">
      <formula>0</formula>
    </cfRule>
  </conditionalFormatting>
  <conditionalFormatting sqref="G64">
    <cfRule type="cellIs" dxfId="43" priority="42" stopIfTrue="1" operator="equal">
      <formula>$G63</formula>
    </cfRule>
  </conditionalFormatting>
  <conditionalFormatting sqref="A64:F64">
    <cfRule type="cellIs" dxfId="42" priority="43" stopIfTrue="1" operator="equal">
      <formula>0</formula>
    </cfRule>
  </conditionalFormatting>
  <conditionalFormatting sqref="G65">
    <cfRule type="cellIs" dxfId="41" priority="40" stopIfTrue="1" operator="equal">
      <formula>$G64</formula>
    </cfRule>
  </conditionalFormatting>
  <conditionalFormatting sqref="A65:F65">
    <cfRule type="cellIs" dxfId="40" priority="41" stopIfTrue="1" operator="equal">
      <formula>0</formula>
    </cfRule>
  </conditionalFormatting>
  <conditionalFormatting sqref="G72:G73">
    <cfRule type="cellIs" dxfId="39" priority="35" stopIfTrue="1" operator="equal">
      <formula>$G71</formula>
    </cfRule>
  </conditionalFormatting>
  <conditionalFormatting sqref="G74">
    <cfRule type="cellIs" dxfId="38" priority="15" stopIfTrue="1" operator="equal">
      <formula>#REF!</formula>
    </cfRule>
  </conditionalFormatting>
  <conditionalFormatting sqref="A74:F74">
    <cfRule type="cellIs" dxfId="37" priority="16" stopIfTrue="1" operator="equal">
      <formula>0</formula>
    </cfRule>
  </conditionalFormatting>
  <conditionalFormatting sqref="G75:G76">
    <cfRule type="cellIs" dxfId="36" priority="13" stopIfTrue="1" operator="equal">
      <formula>$G74</formula>
    </cfRule>
  </conditionalFormatting>
  <conditionalFormatting sqref="A75:F75">
    <cfRule type="cellIs" dxfId="35" priority="14" stopIfTrue="1" operator="equal">
      <formula>0</formula>
    </cfRule>
  </conditionalFormatting>
  <conditionalFormatting sqref="A76:F76">
    <cfRule type="cellIs" dxfId="34" priority="12" stopIfTrue="1" operator="equal">
      <formula>0</formula>
    </cfRule>
  </conditionalFormatting>
  <pageMargins left="0.78740157480314965" right="0.78740157480314965" top="1.1811023622047245" bottom="0.39370078740157483" header="0.31496062992125984" footer="0.31496062992125984"/>
  <pageSetup paperSize="9" scale="72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CA93"/>
  <sheetViews>
    <sheetView tabSelected="1" view="pageBreakPreview" zoomScale="60" zoomScaleNormal="100" workbookViewId="0">
      <selection activeCell="AW8" sqref="AW8"/>
    </sheetView>
  </sheetViews>
  <sheetFormatPr defaultRowHeight="12.75" x14ac:dyDescent="0.2"/>
  <cols>
    <col min="1" max="54" width="2.85546875" style="36" customWidth="1"/>
    <col min="55" max="55" width="3.5703125" style="36" customWidth="1"/>
    <col min="56" max="65" width="2.85546875" style="36" customWidth="1"/>
    <col min="66" max="77" width="3" style="36" customWidth="1"/>
    <col min="78" max="78" width="4.5703125" style="36" customWidth="1"/>
    <col min="79" max="79" width="5.28515625" style="36" hidden="1" customWidth="1"/>
    <col min="80" max="16384" width="9.140625" style="36"/>
  </cols>
  <sheetData>
    <row r="1" spans="1:77" x14ac:dyDescent="0.2">
      <c r="AO1" s="170" t="s">
        <v>30</v>
      </c>
      <c r="AP1" s="170"/>
      <c r="AQ1" s="170"/>
      <c r="AR1" s="170"/>
      <c r="AS1" s="170"/>
      <c r="AT1" s="170"/>
      <c r="AU1" s="170"/>
      <c r="AV1" s="170"/>
      <c r="AW1" s="170"/>
      <c r="AX1" s="170"/>
      <c r="AY1" s="170"/>
      <c r="AZ1" s="170"/>
      <c r="BA1" s="170"/>
      <c r="BB1" s="170"/>
      <c r="BC1" s="170"/>
      <c r="BD1" s="170"/>
      <c r="BE1" s="170"/>
      <c r="BF1" s="170"/>
      <c r="BG1" s="170"/>
      <c r="BH1" s="170"/>
      <c r="BI1" s="170"/>
      <c r="BJ1" s="170"/>
      <c r="BK1" s="170"/>
      <c r="BL1" s="170"/>
    </row>
    <row r="2" spans="1:77" ht="15.75" x14ac:dyDescent="0.2">
      <c r="AO2" s="171" t="s">
        <v>0</v>
      </c>
      <c r="AP2" s="171"/>
      <c r="AQ2" s="171"/>
      <c r="AR2" s="171"/>
      <c r="AS2" s="171"/>
      <c r="AT2" s="171"/>
      <c r="AU2" s="171"/>
      <c r="AV2" s="171"/>
      <c r="AW2" s="171"/>
      <c r="AX2" s="171"/>
      <c r="AY2" s="171"/>
      <c r="AZ2" s="171"/>
      <c r="BA2" s="171"/>
      <c r="BB2" s="171"/>
      <c r="BC2" s="171"/>
      <c r="BD2" s="171"/>
      <c r="BE2" s="171"/>
      <c r="BF2" s="171"/>
      <c r="BG2" s="171"/>
      <c r="BH2" s="171"/>
      <c r="BI2" s="171"/>
      <c r="BJ2" s="171"/>
      <c r="BK2" s="171"/>
      <c r="BL2" s="171"/>
    </row>
    <row r="3" spans="1:77" x14ac:dyDescent="0.2">
      <c r="AO3" s="172" t="s">
        <v>290</v>
      </c>
      <c r="AP3" s="165"/>
      <c r="AQ3" s="165"/>
      <c r="AR3" s="165"/>
      <c r="AS3" s="165"/>
      <c r="AT3" s="165"/>
      <c r="AU3" s="165"/>
      <c r="AV3" s="165"/>
      <c r="AW3" s="165"/>
      <c r="AX3" s="165"/>
      <c r="AY3" s="165"/>
      <c r="AZ3" s="165"/>
      <c r="BA3" s="165"/>
      <c r="BB3" s="165"/>
      <c r="BC3" s="165"/>
      <c r="BD3" s="165"/>
      <c r="BE3" s="165"/>
      <c r="BF3" s="165"/>
      <c r="BG3" s="165"/>
      <c r="BH3" s="165"/>
      <c r="BI3" s="165"/>
      <c r="BJ3" s="165"/>
      <c r="BK3" s="165"/>
      <c r="BL3" s="165"/>
    </row>
    <row r="4" spans="1:77" x14ac:dyDescent="0.2">
      <c r="AO4" s="173" t="s">
        <v>84</v>
      </c>
      <c r="AP4" s="174"/>
      <c r="AQ4" s="174"/>
      <c r="AR4" s="174"/>
      <c r="AS4" s="174"/>
      <c r="AT4" s="174"/>
      <c r="AU4" s="174"/>
      <c r="AV4" s="174"/>
      <c r="AW4" s="174"/>
      <c r="AX4" s="174"/>
      <c r="AY4" s="174"/>
      <c r="AZ4" s="174"/>
      <c r="BA4" s="174"/>
      <c r="BB4" s="174"/>
      <c r="BC4" s="174"/>
      <c r="BD4" s="174"/>
      <c r="BE4" s="174"/>
      <c r="BF4" s="174"/>
      <c r="BG4" s="174"/>
      <c r="BH4" s="174"/>
      <c r="BI4" s="174"/>
      <c r="BJ4" s="174"/>
      <c r="BK4" s="174"/>
      <c r="BL4" s="174"/>
    </row>
    <row r="5" spans="1:77" x14ac:dyDescent="0.2">
      <c r="AO5" s="175" t="s">
        <v>17</v>
      </c>
      <c r="AP5" s="175"/>
      <c r="AQ5" s="175"/>
      <c r="AR5" s="175"/>
      <c r="AS5" s="175"/>
      <c r="AT5" s="175"/>
      <c r="AU5" s="175"/>
      <c r="AV5" s="175"/>
      <c r="AW5" s="175"/>
      <c r="AX5" s="175"/>
      <c r="AY5" s="175"/>
      <c r="AZ5" s="175"/>
      <c r="BA5" s="175"/>
      <c r="BB5" s="175"/>
      <c r="BC5" s="175"/>
      <c r="BD5" s="175"/>
      <c r="BE5" s="175"/>
      <c r="BF5" s="175"/>
      <c r="BG5" s="175"/>
      <c r="BH5" s="175"/>
      <c r="BI5" s="175"/>
      <c r="BJ5" s="175"/>
      <c r="BK5" s="175"/>
      <c r="BL5" s="175"/>
    </row>
    <row r="6" spans="1:77" x14ac:dyDescent="0.2">
      <c r="AO6" s="176"/>
      <c r="AP6" s="176"/>
      <c r="AQ6" s="176"/>
      <c r="AR6" s="176"/>
      <c r="AS6" s="176"/>
      <c r="AT6" s="176"/>
      <c r="AU6" s="176"/>
      <c r="AV6" s="176"/>
      <c r="AW6" s="176"/>
      <c r="AX6" s="176"/>
      <c r="AY6" s="176"/>
      <c r="AZ6" s="176"/>
      <c r="BA6" s="176"/>
      <c r="BB6" s="176"/>
      <c r="BC6" s="176"/>
      <c r="BD6" s="176"/>
      <c r="BE6" s="176"/>
      <c r="BF6" s="176"/>
    </row>
    <row r="7" spans="1:77" x14ac:dyDescent="0.2">
      <c r="AO7" s="164" t="s">
        <v>514</v>
      </c>
      <c r="AP7" s="165"/>
      <c r="AQ7" s="165"/>
      <c r="AR7" s="165"/>
      <c r="AS7" s="165"/>
      <c r="AT7" s="165"/>
      <c r="AU7" s="165"/>
      <c r="AV7" s="36" t="s">
        <v>57</v>
      </c>
      <c r="AW7" s="164">
        <v>145</v>
      </c>
      <c r="AX7" s="165"/>
      <c r="AY7" s="165"/>
      <c r="AZ7" s="165"/>
      <c r="BA7" s="165"/>
      <c r="BB7" s="165"/>
      <c r="BC7" s="165"/>
      <c r="BD7" s="165"/>
      <c r="BE7" s="165"/>
      <c r="BF7" s="165"/>
    </row>
    <row r="8" spans="1:77" x14ac:dyDescent="0.2">
      <c r="AO8" s="37"/>
      <c r="AP8" s="37"/>
      <c r="AQ8" s="37"/>
      <c r="AR8" s="37"/>
      <c r="AS8" s="37"/>
      <c r="AT8" s="37"/>
      <c r="AU8" s="37"/>
      <c r="AW8" s="38"/>
      <c r="AX8" s="38"/>
      <c r="AY8" s="38"/>
      <c r="AZ8" s="38"/>
      <c r="BA8" s="38"/>
      <c r="BB8" s="38"/>
      <c r="BC8" s="38"/>
      <c r="BD8" s="38"/>
      <c r="BE8" s="38"/>
      <c r="BF8" s="38"/>
    </row>
    <row r="9" spans="1:77" ht="15.75" x14ac:dyDescent="0.2">
      <c r="A9" s="166" t="s">
        <v>18</v>
      </c>
      <c r="B9" s="166"/>
      <c r="C9" s="166"/>
      <c r="D9" s="166"/>
      <c r="E9" s="166"/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6"/>
      <c r="Q9" s="166"/>
      <c r="R9" s="166"/>
      <c r="S9" s="166"/>
      <c r="T9" s="166"/>
      <c r="U9" s="166"/>
      <c r="V9" s="166"/>
      <c r="W9" s="166"/>
      <c r="X9" s="166"/>
      <c r="Y9" s="166"/>
      <c r="Z9" s="166"/>
      <c r="AA9" s="166"/>
      <c r="AB9" s="166"/>
      <c r="AC9" s="166"/>
      <c r="AD9" s="166"/>
      <c r="AE9" s="166"/>
      <c r="AF9" s="166"/>
      <c r="AG9" s="166"/>
      <c r="AH9" s="166"/>
      <c r="AI9" s="166"/>
      <c r="AJ9" s="166"/>
      <c r="AK9" s="166"/>
      <c r="AL9" s="166"/>
      <c r="AM9" s="166"/>
      <c r="AN9" s="166"/>
      <c r="AO9" s="166"/>
      <c r="AP9" s="166"/>
      <c r="AQ9" s="166"/>
      <c r="AR9" s="166"/>
      <c r="AS9" s="166"/>
      <c r="AT9" s="166"/>
      <c r="AU9" s="166"/>
      <c r="AV9" s="166"/>
      <c r="AW9" s="166"/>
      <c r="AX9" s="166"/>
      <c r="AY9" s="166"/>
      <c r="AZ9" s="166"/>
      <c r="BA9" s="166"/>
      <c r="BB9" s="166"/>
      <c r="BC9" s="166"/>
      <c r="BD9" s="166"/>
      <c r="BE9" s="166"/>
      <c r="BF9" s="166"/>
      <c r="BG9" s="166"/>
      <c r="BH9" s="166"/>
      <c r="BI9" s="166"/>
      <c r="BJ9" s="166"/>
      <c r="BK9" s="166"/>
      <c r="BL9" s="166"/>
    </row>
    <row r="10" spans="1:77" ht="15.75" x14ac:dyDescent="0.2">
      <c r="A10" s="166" t="s">
        <v>296</v>
      </c>
      <c r="B10" s="166"/>
      <c r="C10" s="166"/>
      <c r="D10" s="166"/>
      <c r="E10" s="166"/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166"/>
      <c r="T10" s="166"/>
      <c r="U10" s="166"/>
      <c r="V10" s="166"/>
      <c r="W10" s="166"/>
      <c r="X10" s="166"/>
      <c r="Y10" s="166"/>
      <c r="Z10" s="166"/>
      <c r="AA10" s="166"/>
      <c r="AB10" s="166"/>
      <c r="AC10" s="166"/>
      <c r="AD10" s="166"/>
      <c r="AE10" s="166"/>
      <c r="AF10" s="166"/>
      <c r="AG10" s="166"/>
      <c r="AH10" s="166"/>
      <c r="AI10" s="166"/>
      <c r="AJ10" s="166"/>
      <c r="AK10" s="166"/>
      <c r="AL10" s="166"/>
      <c r="AM10" s="166"/>
      <c r="AN10" s="166"/>
      <c r="AO10" s="166"/>
      <c r="AP10" s="166"/>
      <c r="AQ10" s="166"/>
      <c r="AR10" s="166"/>
      <c r="AS10" s="166"/>
      <c r="AT10" s="166"/>
      <c r="AU10" s="166"/>
      <c r="AV10" s="166"/>
      <c r="AW10" s="166"/>
      <c r="AX10" s="166"/>
      <c r="AY10" s="166"/>
      <c r="AZ10" s="166"/>
      <c r="BA10" s="166"/>
      <c r="BB10" s="166"/>
      <c r="BC10" s="166"/>
      <c r="BD10" s="166"/>
      <c r="BE10" s="166"/>
      <c r="BF10" s="166"/>
      <c r="BG10" s="166"/>
      <c r="BH10" s="166"/>
      <c r="BI10" s="166"/>
      <c r="BJ10" s="166"/>
      <c r="BK10" s="166"/>
      <c r="BL10" s="166"/>
    </row>
    <row r="11" spans="1:77" ht="15.75" x14ac:dyDescent="0.2">
      <c r="A11" s="79"/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79"/>
      <c r="BF11" s="79"/>
      <c r="BG11" s="79"/>
      <c r="BH11" s="79"/>
      <c r="BI11" s="79"/>
      <c r="BJ11" s="79"/>
      <c r="BK11" s="79"/>
      <c r="BL11" s="79"/>
    </row>
    <row r="12" spans="1:77" s="42" customFormat="1" ht="14.25" x14ac:dyDescent="0.2">
      <c r="A12" s="39" t="s">
        <v>47</v>
      </c>
      <c r="B12" s="167" t="s">
        <v>83</v>
      </c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40"/>
      <c r="N12" s="169" t="s">
        <v>84</v>
      </c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  <c r="AP12" s="165"/>
      <c r="AQ12" s="165"/>
      <c r="AR12" s="165"/>
      <c r="AS12" s="165"/>
      <c r="AT12" s="41"/>
      <c r="AU12" s="167" t="s">
        <v>88</v>
      </c>
      <c r="AV12" s="168"/>
      <c r="AW12" s="168"/>
      <c r="AX12" s="168"/>
      <c r="AY12" s="168"/>
      <c r="AZ12" s="168"/>
      <c r="BA12" s="168"/>
      <c r="BB12" s="168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</row>
    <row r="13" spans="1:77" s="42" customFormat="1" x14ac:dyDescent="0.2">
      <c r="A13" s="43"/>
      <c r="B13" s="177" t="s">
        <v>50</v>
      </c>
      <c r="C13" s="177"/>
      <c r="D13" s="177"/>
      <c r="E13" s="177"/>
      <c r="F13" s="177"/>
      <c r="G13" s="177"/>
      <c r="H13" s="177"/>
      <c r="I13" s="177"/>
      <c r="J13" s="177"/>
      <c r="K13" s="177"/>
      <c r="L13" s="177"/>
      <c r="M13" s="43"/>
      <c r="N13" s="178" t="s">
        <v>56</v>
      </c>
      <c r="O13" s="178"/>
      <c r="P13" s="178"/>
      <c r="Q13" s="178"/>
      <c r="R13" s="178"/>
      <c r="S13" s="178"/>
      <c r="T13" s="178"/>
      <c r="U13" s="178"/>
      <c r="V13" s="178"/>
      <c r="W13" s="178"/>
      <c r="X13" s="178"/>
      <c r="Y13" s="178"/>
      <c r="Z13" s="178"/>
      <c r="AA13" s="178"/>
      <c r="AB13" s="178"/>
      <c r="AC13" s="178"/>
      <c r="AD13" s="178"/>
      <c r="AE13" s="178"/>
      <c r="AF13" s="178"/>
      <c r="AG13" s="178"/>
      <c r="AH13" s="178"/>
      <c r="AI13" s="178"/>
      <c r="AJ13" s="178"/>
      <c r="AK13" s="178"/>
      <c r="AL13" s="178"/>
      <c r="AM13" s="178"/>
      <c r="AN13" s="178"/>
      <c r="AO13" s="178"/>
      <c r="AP13" s="178"/>
      <c r="AQ13" s="178"/>
      <c r="AR13" s="178"/>
      <c r="AS13" s="178"/>
      <c r="AT13" s="43"/>
      <c r="AU13" s="177" t="s">
        <v>49</v>
      </c>
      <c r="AV13" s="177"/>
      <c r="AW13" s="177"/>
      <c r="AX13" s="177"/>
      <c r="AY13" s="177"/>
      <c r="AZ13" s="177"/>
      <c r="BA13" s="177"/>
      <c r="BB13" s="177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</row>
    <row r="14" spans="1:77" s="42" customFormat="1" x14ac:dyDescent="0.2">
      <c r="BE14" s="44"/>
      <c r="BF14" s="44"/>
      <c r="BG14" s="44"/>
      <c r="BH14" s="44"/>
      <c r="BI14" s="44"/>
      <c r="BJ14" s="44"/>
      <c r="BK14" s="44"/>
      <c r="BL14" s="44"/>
    </row>
    <row r="15" spans="1:77" s="42" customFormat="1" ht="15" x14ac:dyDescent="0.2">
      <c r="A15" s="45" t="s">
        <v>4</v>
      </c>
      <c r="B15" s="167" t="s">
        <v>92</v>
      </c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40"/>
      <c r="N15" s="169" t="s">
        <v>84</v>
      </c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C15" s="165"/>
      <c r="AD15" s="165"/>
      <c r="AE15" s="165"/>
      <c r="AF15" s="165"/>
      <c r="AG15" s="165"/>
      <c r="AH15" s="165"/>
      <c r="AI15" s="165"/>
      <c r="AJ15" s="165"/>
      <c r="AK15" s="165"/>
      <c r="AL15" s="165"/>
      <c r="AM15" s="165"/>
      <c r="AN15" s="165"/>
      <c r="AO15" s="165"/>
      <c r="AP15" s="165"/>
      <c r="AQ15" s="165"/>
      <c r="AR15" s="165"/>
      <c r="AS15" s="165"/>
      <c r="AT15" s="41"/>
      <c r="AU15" s="167" t="s">
        <v>88</v>
      </c>
      <c r="AV15" s="168"/>
      <c r="AW15" s="168"/>
      <c r="AX15" s="168"/>
      <c r="AY15" s="168"/>
      <c r="AZ15" s="168"/>
      <c r="BA15" s="168"/>
      <c r="BB15" s="168"/>
      <c r="BC15" s="46"/>
      <c r="BD15" s="46"/>
      <c r="BE15" s="46"/>
      <c r="BF15" s="46"/>
      <c r="BG15" s="46"/>
      <c r="BH15" s="46"/>
      <c r="BI15" s="46"/>
      <c r="BJ15" s="46"/>
      <c r="BK15" s="46"/>
      <c r="BL15" s="47"/>
      <c r="BM15" s="48"/>
      <c r="BN15" s="48"/>
      <c r="BO15" s="48"/>
      <c r="BP15" s="46"/>
      <c r="BQ15" s="46"/>
      <c r="BR15" s="46"/>
      <c r="BS15" s="46"/>
      <c r="BT15" s="46"/>
      <c r="BU15" s="46"/>
      <c r="BV15" s="46"/>
      <c r="BW15" s="46"/>
    </row>
    <row r="16" spans="1:77" s="42" customFormat="1" x14ac:dyDescent="0.2">
      <c r="A16" s="49"/>
      <c r="B16" s="177" t="s">
        <v>50</v>
      </c>
      <c r="C16" s="177"/>
      <c r="D16" s="177"/>
      <c r="E16" s="177"/>
      <c r="F16" s="177"/>
      <c r="G16" s="177"/>
      <c r="H16" s="177"/>
      <c r="I16" s="177"/>
      <c r="J16" s="177"/>
      <c r="K16" s="177"/>
      <c r="L16" s="177"/>
      <c r="M16" s="43"/>
      <c r="N16" s="178" t="s">
        <v>55</v>
      </c>
      <c r="O16" s="178"/>
      <c r="P16" s="178"/>
      <c r="Q16" s="178"/>
      <c r="R16" s="178"/>
      <c r="S16" s="178"/>
      <c r="T16" s="178"/>
      <c r="U16" s="178"/>
      <c r="V16" s="178"/>
      <c r="W16" s="178"/>
      <c r="X16" s="178"/>
      <c r="Y16" s="178"/>
      <c r="Z16" s="178"/>
      <c r="AA16" s="178"/>
      <c r="AB16" s="178"/>
      <c r="AC16" s="178"/>
      <c r="AD16" s="178"/>
      <c r="AE16" s="178"/>
      <c r="AF16" s="178"/>
      <c r="AG16" s="178"/>
      <c r="AH16" s="178"/>
      <c r="AI16" s="178"/>
      <c r="AJ16" s="178"/>
      <c r="AK16" s="178"/>
      <c r="AL16" s="178"/>
      <c r="AM16" s="178"/>
      <c r="AN16" s="178"/>
      <c r="AO16" s="178"/>
      <c r="AP16" s="178"/>
      <c r="AQ16" s="178"/>
      <c r="AR16" s="178"/>
      <c r="AS16" s="178"/>
      <c r="AT16" s="43"/>
      <c r="AU16" s="177" t="s">
        <v>49</v>
      </c>
      <c r="AV16" s="177"/>
      <c r="AW16" s="177"/>
      <c r="AX16" s="177"/>
      <c r="AY16" s="177"/>
      <c r="AZ16" s="177"/>
      <c r="BA16" s="177"/>
      <c r="BB16" s="177"/>
      <c r="BC16" s="50"/>
      <c r="BD16" s="50"/>
      <c r="BE16" s="50"/>
      <c r="BF16" s="50"/>
      <c r="BG16" s="50"/>
      <c r="BH16" s="50"/>
      <c r="BI16" s="50"/>
      <c r="BJ16" s="50"/>
      <c r="BK16" s="51"/>
      <c r="BL16" s="50"/>
      <c r="BM16" s="48"/>
      <c r="BN16" s="48"/>
      <c r="BO16" s="48"/>
      <c r="BP16" s="50"/>
      <c r="BQ16" s="50"/>
      <c r="BR16" s="50"/>
      <c r="BS16" s="50"/>
      <c r="BT16" s="50"/>
      <c r="BU16" s="50"/>
      <c r="BV16" s="50"/>
      <c r="BW16" s="50"/>
    </row>
    <row r="17" spans="1:79" s="42" customFormat="1" x14ac:dyDescent="0.2"/>
    <row r="18" spans="1:79" s="42" customFormat="1" ht="30" customHeight="1" x14ac:dyDescent="0.2">
      <c r="A18" s="39" t="s">
        <v>48</v>
      </c>
      <c r="B18" s="167" t="s">
        <v>498</v>
      </c>
      <c r="C18" s="168"/>
      <c r="D18" s="168"/>
      <c r="E18" s="168"/>
      <c r="F18" s="168"/>
      <c r="G18" s="168"/>
      <c r="H18" s="168"/>
      <c r="I18" s="168"/>
      <c r="J18" s="168"/>
      <c r="K18" s="168"/>
      <c r="L18" s="168"/>
      <c r="N18" s="167">
        <v>7366</v>
      </c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46"/>
      <c r="AA18" s="167" t="s">
        <v>364</v>
      </c>
      <c r="AB18" s="168"/>
      <c r="AC18" s="168"/>
      <c r="AD18" s="168"/>
      <c r="AE18" s="168"/>
      <c r="AF18" s="168"/>
      <c r="AG18" s="168"/>
      <c r="AH18" s="168"/>
      <c r="AI18" s="168"/>
      <c r="AJ18" s="46"/>
      <c r="AK18" s="179" t="s">
        <v>499</v>
      </c>
      <c r="AL18" s="165"/>
      <c r="AM18" s="165"/>
      <c r="AN18" s="165"/>
      <c r="AO18" s="165"/>
      <c r="AP18" s="165"/>
      <c r="AQ18" s="165"/>
      <c r="AR18" s="165"/>
      <c r="AS18" s="165"/>
      <c r="AT18" s="165"/>
      <c r="AU18" s="165"/>
      <c r="AV18" s="165"/>
      <c r="AW18" s="165"/>
      <c r="AX18" s="165"/>
      <c r="AY18" s="165"/>
      <c r="AZ18" s="165"/>
      <c r="BA18" s="165"/>
      <c r="BB18" s="165"/>
      <c r="BC18" s="165"/>
      <c r="BD18" s="46"/>
      <c r="BE18" s="167" t="s">
        <v>89</v>
      </c>
      <c r="BF18" s="168"/>
      <c r="BG18" s="168"/>
      <c r="BH18" s="168"/>
      <c r="BI18" s="168"/>
      <c r="BJ18" s="168"/>
      <c r="BK18" s="168"/>
      <c r="BL18" s="168"/>
      <c r="BM18" s="46"/>
      <c r="BN18" s="46"/>
      <c r="BO18" s="46"/>
      <c r="BP18" s="46"/>
      <c r="BQ18" s="46"/>
      <c r="BR18" s="46"/>
      <c r="BS18" s="46"/>
      <c r="BT18" s="46"/>
      <c r="BU18" s="46"/>
      <c r="BV18" s="46"/>
      <c r="BW18" s="46"/>
      <c r="BX18" s="46"/>
      <c r="BY18" s="46"/>
      <c r="BZ18" s="46"/>
      <c r="CA18" s="46"/>
    </row>
    <row r="19" spans="1:79" s="42" customFormat="1" ht="25.5" customHeight="1" x14ac:dyDescent="0.2">
      <c r="B19" s="177" t="s">
        <v>50</v>
      </c>
      <c r="C19" s="177"/>
      <c r="D19" s="177"/>
      <c r="E19" s="177"/>
      <c r="F19" s="177"/>
      <c r="G19" s="177"/>
      <c r="H19" s="177"/>
      <c r="I19" s="177"/>
      <c r="J19" s="177"/>
      <c r="K19" s="177"/>
      <c r="L19" s="177"/>
      <c r="N19" s="177" t="s">
        <v>51</v>
      </c>
      <c r="O19" s="177"/>
      <c r="P19" s="177"/>
      <c r="Q19" s="177"/>
      <c r="R19" s="177"/>
      <c r="S19" s="177"/>
      <c r="T19" s="177"/>
      <c r="U19" s="177"/>
      <c r="V19" s="177"/>
      <c r="W19" s="177"/>
      <c r="X19" s="177"/>
      <c r="Y19" s="177"/>
      <c r="Z19" s="50"/>
      <c r="AA19" s="184" t="s">
        <v>52</v>
      </c>
      <c r="AB19" s="184"/>
      <c r="AC19" s="184"/>
      <c r="AD19" s="184"/>
      <c r="AE19" s="184"/>
      <c r="AF19" s="184"/>
      <c r="AG19" s="184"/>
      <c r="AH19" s="184"/>
      <c r="AI19" s="184"/>
      <c r="AJ19" s="50"/>
      <c r="AK19" s="105" t="s">
        <v>53</v>
      </c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105"/>
      <c r="AW19" s="105"/>
      <c r="AX19" s="105"/>
      <c r="AY19" s="105"/>
      <c r="AZ19" s="105"/>
      <c r="BA19" s="105"/>
      <c r="BB19" s="105"/>
      <c r="BC19" s="105"/>
      <c r="BD19" s="50"/>
      <c r="BE19" s="177" t="s">
        <v>54</v>
      </c>
      <c r="BF19" s="177"/>
      <c r="BG19" s="177"/>
      <c r="BH19" s="177"/>
      <c r="BI19" s="177"/>
      <c r="BJ19" s="177"/>
      <c r="BK19" s="177"/>
      <c r="BL19" s="177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0"/>
      <c r="CA19" s="50"/>
    </row>
    <row r="20" spans="1:79" ht="6.75" customHeight="1" x14ac:dyDescent="0.2">
      <c r="A20" s="52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</row>
    <row r="21" spans="1:79" ht="24.95" customHeight="1" x14ac:dyDescent="0.2">
      <c r="A21" s="180" t="s">
        <v>44</v>
      </c>
      <c r="B21" s="180"/>
      <c r="C21" s="180"/>
      <c r="D21" s="180"/>
      <c r="E21" s="180"/>
      <c r="F21" s="180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80"/>
      <c r="R21" s="180"/>
      <c r="S21" s="180"/>
      <c r="T21" s="180"/>
      <c r="U21" s="181">
        <f>AS21+I22</f>
        <v>19200000</v>
      </c>
      <c r="V21" s="181"/>
      <c r="W21" s="181"/>
      <c r="X21" s="181"/>
      <c r="Y21" s="181"/>
      <c r="Z21" s="181"/>
      <c r="AA21" s="181"/>
      <c r="AB21" s="181"/>
      <c r="AC21" s="181"/>
      <c r="AD21" s="181"/>
      <c r="AE21" s="182" t="s">
        <v>45</v>
      </c>
      <c r="AF21" s="182"/>
      <c r="AG21" s="182"/>
      <c r="AH21" s="182"/>
      <c r="AI21" s="182"/>
      <c r="AJ21" s="182"/>
      <c r="AK21" s="182"/>
      <c r="AL21" s="182"/>
      <c r="AM21" s="182"/>
      <c r="AN21" s="182"/>
      <c r="AO21" s="182"/>
      <c r="AP21" s="182"/>
      <c r="AQ21" s="182"/>
      <c r="AR21" s="182"/>
      <c r="AS21" s="181">
        <v>0</v>
      </c>
      <c r="AT21" s="181"/>
      <c r="AU21" s="181"/>
      <c r="AV21" s="181"/>
      <c r="AW21" s="181"/>
      <c r="AX21" s="181"/>
      <c r="AY21" s="181"/>
      <c r="AZ21" s="181"/>
      <c r="BA21" s="181"/>
      <c r="BB21" s="181"/>
      <c r="BC21" s="181"/>
      <c r="BD21" s="183" t="s">
        <v>20</v>
      </c>
      <c r="BE21" s="183"/>
      <c r="BF21" s="183"/>
      <c r="BG21" s="183"/>
      <c r="BH21" s="183"/>
      <c r="BI21" s="183"/>
      <c r="BJ21" s="183"/>
      <c r="BK21" s="183"/>
      <c r="BL21" s="183"/>
    </row>
    <row r="22" spans="1:79" ht="24.95" customHeight="1" x14ac:dyDescent="0.2">
      <c r="A22" s="183" t="s">
        <v>19</v>
      </c>
      <c r="B22" s="183"/>
      <c r="C22" s="183"/>
      <c r="D22" s="183"/>
      <c r="E22" s="183"/>
      <c r="F22" s="183"/>
      <c r="G22" s="183"/>
      <c r="H22" s="183"/>
      <c r="I22" s="181">
        <v>19200000</v>
      </c>
      <c r="J22" s="181"/>
      <c r="K22" s="181"/>
      <c r="L22" s="181"/>
      <c r="M22" s="181"/>
      <c r="N22" s="181"/>
      <c r="O22" s="181"/>
      <c r="P22" s="181"/>
      <c r="Q22" s="181"/>
      <c r="R22" s="181"/>
      <c r="S22" s="181"/>
      <c r="T22" s="183" t="s">
        <v>21</v>
      </c>
      <c r="U22" s="183"/>
      <c r="V22" s="183"/>
      <c r="W22" s="183"/>
      <c r="X22" s="53"/>
      <c r="Y22" s="53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5"/>
      <c r="AO22" s="55"/>
      <c r="AP22" s="55"/>
      <c r="AQ22" s="55"/>
      <c r="AR22" s="55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55"/>
      <c r="BE22" s="55"/>
      <c r="BF22" s="55"/>
      <c r="BG22" s="55"/>
      <c r="BH22" s="55"/>
      <c r="BI22" s="55"/>
      <c r="BJ22" s="52"/>
      <c r="BK22" s="52"/>
      <c r="BL22" s="52"/>
    </row>
    <row r="23" spans="1:79" ht="12.75" customHeight="1" x14ac:dyDescent="0.2">
      <c r="A23" s="77"/>
      <c r="B23" s="77"/>
      <c r="C23" s="77"/>
      <c r="D23" s="77"/>
      <c r="E23" s="77"/>
      <c r="F23" s="77"/>
      <c r="G23" s="77"/>
      <c r="H23" s="77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77"/>
      <c r="U23" s="77"/>
      <c r="V23" s="77"/>
      <c r="W23" s="77"/>
      <c r="X23" s="53"/>
      <c r="Y23" s="53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5"/>
      <c r="AO23" s="55"/>
      <c r="AP23" s="55"/>
      <c r="AQ23" s="55"/>
      <c r="AR23" s="55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5"/>
      <c r="BE23" s="55"/>
      <c r="BF23" s="55"/>
      <c r="BG23" s="55"/>
      <c r="BH23" s="55"/>
      <c r="BI23" s="55"/>
      <c r="BJ23" s="52"/>
      <c r="BK23" s="52"/>
      <c r="BL23" s="52"/>
    </row>
    <row r="24" spans="1:79" ht="15.75" customHeight="1" x14ac:dyDescent="0.2">
      <c r="A24" s="171" t="s">
        <v>32</v>
      </c>
      <c r="B24" s="171"/>
      <c r="C24" s="171"/>
      <c r="D24" s="171"/>
      <c r="E24" s="171"/>
      <c r="F24" s="171"/>
      <c r="G24" s="171"/>
      <c r="H24" s="171"/>
      <c r="I24" s="171"/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171"/>
      <c r="W24" s="171"/>
      <c r="X24" s="171"/>
      <c r="Y24" s="171"/>
      <c r="Z24" s="171"/>
      <c r="AA24" s="171"/>
      <c r="AB24" s="171"/>
      <c r="AC24" s="171"/>
      <c r="AD24" s="171"/>
      <c r="AE24" s="171"/>
      <c r="AF24" s="171"/>
      <c r="AG24" s="171"/>
      <c r="AH24" s="171"/>
      <c r="AI24" s="171"/>
      <c r="AJ24" s="171"/>
      <c r="AK24" s="171"/>
      <c r="AL24" s="171"/>
      <c r="AM24" s="171"/>
      <c r="AN24" s="171"/>
      <c r="AO24" s="171"/>
      <c r="AP24" s="171"/>
      <c r="AQ24" s="171"/>
      <c r="AR24" s="171"/>
      <c r="AS24" s="171"/>
      <c r="AT24" s="171"/>
      <c r="AU24" s="171"/>
      <c r="AV24" s="171"/>
      <c r="AW24" s="171"/>
      <c r="AX24" s="171"/>
      <c r="AY24" s="171"/>
      <c r="AZ24" s="171"/>
      <c r="BA24" s="171"/>
      <c r="BB24" s="171"/>
      <c r="BC24" s="171"/>
      <c r="BD24" s="171"/>
      <c r="BE24" s="171"/>
      <c r="BF24" s="171"/>
      <c r="BG24" s="171"/>
      <c r="BH24" s="171"/>
      <c r="BI24" s="171"/>
      <c r="BJ24" s="171"/>
      <c r="BK24" s="171"/>
      <c r="BL24" s="171"/>
    </row>
    <row r="25" spans="1:79" ht="135" customHeight="1" x14ac:dyDescent="0.2">
      <c r="A25" s="188" t="s">
        <v>508</v>
      </c>
      <c r="B25" s="165"/>
      <c r="C25" s="165"/>
      <c r="D25" s="165"/>
      <c r="E25" s="165"/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/>
      <c r="AF25" s="165"/>
      <c r="AG25" s="165"/>
      <c r="AH25" s="165"/>
      <c r="AI25" s="165"/>
      <c r="AJ25" s="165"/>
      <c r="AK25" s="165"/>
      <c r="AL25" s="165"/>
      <c r="AM25" s="165"/>
      <c r="AN25" s="165"/>
      <c r="AO25" s="165"/>
      <c r="AP25" s="165"/>
      <c r="AQ25" s="165"/>
      <c r="AR25" s="165"/>
      <c r="AS25" s="165"/>
      <c r="AT25" s="165"/>
      <c r="AU25" s="165"/>
      <c r="AV25" s="165"/>
      <c r="AW25" s="165"/>
      <c r="AX25" s="165"/>
      <c r="AY25" s="165"/>
      <c r="AZ25" s="165"/>
      <c r="BA25" s="165"/>
      <c r="BB25" s="165"/>
      <c r="BC25" s="165"/>
      <c r="BD25" s="165"/>
      <c r="BE25" s="165"/>
      <c r="BF25" s="165"/>
      <c r="BG25" s="165"/>
      <c r="BH25" s="165"/>
      <c r="BI25" s="165"/>
      <c r="BJ25" s="165"/>
      <c r="BK25" s="165"/>
      <c r="BL25" s="165"/>
    </row>
    <row r="26" spans="1:79" ht="12.75" customHeight="1" x14ac:dyDescent="0.2">
      <c r="A26" s="56"/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</row>
    <row r="27" spans="1:79" ht="15.75" customHeight="1" x14ac:dyDescent="0.2">
      <c r="A27" s="183" t="s">
        <v>31</v>
      </c>
      <c r="B27" s="183"/>
      <c r="C27" s="183"/>
      <c r="D27" s="183"/>
      <c r="E27" s="183"/>
      <c r="F27" s="183"/>
      <c r="G27" s="183"/>
      <c r="H27" s="183"/>
      <c r="I27" s="183"/>
      <c r="J27" s="183"/>
      <c r="K27" s="183"/>
      <c r="L27" s="183"/>
      <c r="M27" s="183"/>
      <c r="N27" s="183"/>
      <c r="O27" s="183"/>
      <c r="P27" s="183"/>
      <c r="Q27" s="183"/>
      <c r="R27" s="183"/>
      <c r="S27" s="183"/>
      <c r="T27" s="183"/>
      <c r="U27" s="183"/>
      <c r="V27" s="183"/>
      <c r="W27" s="183"/>
      <c r="X27" s="183"/>
      <c r="Y27" s="183"/>
      <c r="Z27" s="183"/>
      <c r="AA27" s="183"/>
      <c r="AB27" s="183"/>
      <c r="AC27" s="183"/>
      <c r="AD27" s="183"/>
      <c r="AE27" s="183"/>
      <c r="AF27" s="183"/>
      <c r="AG27" s="183"/>
      <c r="AH27" s="183"/>
      <c r="AI27" s="183"/>
      <c r="AJ27" s="183"/>
      <c r="AK27" s="183"/>
      <c r="AL27" s="183"/>
      <c r="AM27" s="183"/>
      <c r="AN27" s="183"/>
      <c r="AO27" s="183"/>
      <c r="AP27" s="183"/>
      <c r="AQ27" s="183"/>
      <c r="AR27" s="183"/>
      <c r="AS27" s="183"/>
      <c r="AT27" s="183"/>
      <c r="AU27" s="183"/>
      <c r="AV27" s="183"/>
      <c r="AW27" s="183"/>
      <c r="AX27" s="183"/>
      <c r="AY27" s="183"/>
      <c r="AZ27" s="183"/>
      <c r="BA27" s="183"/>
      <c r="BB27" s="183"/>
      <c r="BC27" s="183"/>
      <c r="BD27" s="183"/>
      <c r="BE27" s="183"/>
      <c r="BF27" s="183"/>
      <c r="BG27" s="183"/>
      <c r="BH27" s="183"/>
      <c r="BI27" s="183"/>
      <c r="BJ27" s="183"/>
      <c r="BK27" s="183"/>
      <c r="BL27" s="183"/>
    </row>
    <row r="28" spans="1:79" ht="21.75" customHeight="1" x14ac:dyDescent="0.2">
      <c r="A28" s="189" t="s">
        <v>25</v>
      </c>
      <c r="B28" s="189"/>
      <c r="C28" s="189"/>
      <c r="D28" s="189"/>
      <c r="E28" s="189"/>
      <c r="F28" s="189"/>
      <c r="G28" s="190" t="s">
        <v>35</v>
      </c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  <c r="AL28" s="191"/>
      <c r="AM28" s="191"/>
      <c r="AN28" s="191"/>
      <c r="AO28" s="191"/>
      <c r="AP28" s="191"/>
      <c r="AQ28" s="191"/>
      <c r="AR28" s="191"/>
      <c r="AS28" s="191"/>
      <c r="AT28" s="191"/>
      <c r="AU28" s="191"/>
      <c r="AV28" s="191"/>
      <c r="AW28" s="191"/>
      <c r="AX28" s="191"/>
      <c r="AY28" s="191"/>
      <c r="AZ28" s="191"/>
      <c r="BA28" s="191"/>
      <c r="BB28" s="191"/>
      <c r="BC28" s="191"/>
      <c r="BD28" s="191"/>
      <c r="BE28" s="191"/>
      <c r="BF28" s="191"/>
      <c r="BG28" s="191"/>
      <c r="BH28" s="191"/>
      <c r="BI28" s="191"/>
      <c r="BJ28" s="191"/>
      <c r="BK28" s="191"/>
      <c r="BL28" s="192"/>
    </row>
    <row r="29" spans="1:79" ht="15.75" hidden="1" x14ac:dyDescent="0.2">
      <c r="A29" s="193">
        <v>1</v>
      </c>
      <c r="B29" s="193"/>
      <c r="C29" s="193"/>
      <c r="D29" s="193"/>
      <c r="E29" s="193"/>
      <c r="F29" s="193"/>
      <c r="G29" s="190">
        <v>2</v>
      </c>
      <c r="H29" s="191"/>
      <c r="I29" s="191"/>
      <c r="J29" s="191"/>
      <c r="K29" s="191"/>
      <c r="L29" s="191"/>
      <c r="M29" s="191"/>
      <c r="N29" s="191"/>
      <c r="O29" s="191"/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191"/>
      <c r="AK29" s="191"/>
      <c r="AL29" s="191"/>
      <c r="AM29" s="191"/>
      <c r="AN29" s="191"/>
      <c r="AO29" s="191"/>
      <c r="AP29" s="191"/>
      <c r="AQ29" s="191"/>
      <c r="AR29" s="191"/>
      <c r="AS29" s="191"/>
      <c r="AT29" s="191"/>
      <c r="AU29" s="191"/>
      <c r="AV29" s="191"/>
      <c r="AW29" s="191"/>
      <c r="AX29" s="191"/>
      <c r="AY29" s="191"/>
      <c r="AZ29" s="191"/>
      <c r="BA29" s="191"/>
      <c r="BB29" s="191"/>
      <c r="BC29" s="191"/>
      <c r="BD29" s="191"/>
      <c r="BE29" s="191"/>
      <c r="BF29" s="191"/>
      <c r="BG29" s="191"/>
      <c r="BH29" s="191"/>
      <c r="BI29" s="191"/>
      <c r="BJ29" s="191"/>
      <c r="BK29" s="191"/>
      <c r="BL29" s="192"/>
    </row>
    <row r="30" spans="1:79" ht="10.5" hidden="1" customHeight="1" x14ac:dyDescent="0.2">
      <c r="A30" s="141" t="s">
        <v>28</v>
      </c>
      <c r="B30" s="141"/>
      <c r="C30" s="141"/>
      <c r="D30" s="141"/>
      <c r="E30" s="141"/>
      <c r="F30" s="141"/>
      <c r="G30" s="233" t="s">
        <v>7</v>
      </c>
      <c r="H30" s="234"/>
      <c r="I30" s="234"/>
      <c r="J30" s="234"/>
      <c r="K30" s="234"/>
      <c r="L30" s="234"/>
      <c r="M30" s="234"/>
      <c r="N30" s="234"/>
      <c r="O30" s="234"/>
      <c r="P30" s="234"/>
      <c r="Q30" s="234"/>
      <c r="R30" s="234"/>
      <c r="S30" s="234"/>
      <c r="T30" s="234"/>
      <c r="U30" s="234"/>
      <c r="V30" s="234"/>
      <c r="W30" s="234"/>
      <c r="X30" s="234"/>
      <c r="Y30" s="234"/>
      <c r="Z30" s="234"/>
      <c r="AA30" s="234"/>
      <c r="AB30" s="234"/>
      <c r="AC30" s="234"/>
      <c r="AD30" s="234"/>
      <c r="AE30" s="234"/>
      <c r="AF30" s="234"/>
      <c r="AG30" s="234"/>
      <c r="AH30" s="234"/>
      <c r="AI30" s="234"/>
      <c r="AJ30" s="234"/>
      <c r="AK30" s="234"/>
      <c r="AL30" s="234"/>
      <c r="AM30" s="234"/>
      <c r="AN30" s="234"/>
      <c r="AO30" s="234"/>
      <c r="AP30" s="234"/>
      <c r="AQ30" s="234"/>
      <c r="AR30" s="234"/>
      <c r="AS30" s="234"/>
      <c r="AT30" s="234"/>
      <c r="AU30" s="234"/>
      <c r="AV30" s="234"/>
      <c r="AW30" s="234"/>
      <c r="AX30" s="234"/>
      <c r="AY30" s="234"/>
      <c r="AZ30" s="234"/>
      <c r="BA30" s="234"/>
      <c r="BB30" s="234"/>
      <c r="BC30" s="234"/>
      <c r="BD30" s="234"/>
      <c r="BE30" s="234"/>
      <c r="BF30" s="234"/>
      <c r="BG30" s="234"/>
      <c r="BH30" s="234"/>
      <c r="BI30" s="234"/>
      <c r="BJ30" s="234"/>
      <c r="BK30" s="234"/>
      <c r="BL30" s="235"/>
      <c r="CA30" s="36" t="s">
        <v>500</v>
      </c>
    </row>
    <row r="31" spans="1:79" ht="12.75" customHeight="1" x14ac:dyDescent="0.2">
      <c r="A31" s="141">
        <v>1</v>
      </c>
      <c r="B31" s="141"/>
      <c r="C31" s="141"/>
      <c r="D31" s="141"/>
      <c r="E31" s="141"/>
      <c r="F31" s="141"/>
      <c r="G31" s="185" t="s">
        <v>509</v>
      </c>
      <c r="H31" s="186"/>
      <c r="I31" s="186"/>
      <c r="J31" s="186"/>
      <c r="K31" s="186"/>
      <c r="L31" s="186"/>
      <c r="M31" s="186"/>
      <c r="N31" s="186"/>
      <c r="O31" s="186"/>
      <c r="P31" s="186"/>
      <c r="Q31" s="186"/>
      <c r="R31" s="186"/>
      <c r="S31" s="186"/>
      <c r="T31" s="186"/>
      <c r="U31" s="186"/>
      <c r="V31" s="186"/>
      <c r="W31" s="186"/>
      <c r="X31" s="186"/>
      <c r="Y31" s="186"/>
      <c r="Z31" s="186"/>
      <c r="AA31" s="186"/>
      <c r="AB31" s="186"/>
      <c r="AC31" s="186"/>
      <c r="AD31" s="186"/>
      <c r="AE31" s="186"/>
      <c r="AF31" s="186"/>
      <c r="AG31" s="186"/>
      <c r="AH31" s="186"/>
      <c r="AI31" s="186"/>
      <c r="AJ31" s="186"/>
      <c r="AK31" s="186"/>
      <c r="AL31" s="186"/>
      <c r="AM31" s="186"/>
      <c r="AN31" s="186"/>
      <c r="AO31" s="186"/>
      <c r="AP31" s="186"/>
      <c r="AQ31" s="186"/>
      <c r="AR31" s="186"/>
      <c r="AS31" s="186"/>
      <c r="AT31" s="186"/>
      <c r="AU31" s="186"/>
      <c r="AV31" s="186"/>
      <c r="AW31" s="186"/>
      <c r="AX31" s="186"/>
      <c r="AY31" s="186"/>
      <c r="AZ31" s="186"/>
      <c r="BA31" s="186"/>
      <c r="BB31" s="186"/>
      <c r="BC31" s="186"/>
      <c r="BD31" s="186"/>
      <c r="BE31" s="186"/>
      <c r="BF31" s="186"/>
      <c r="BG31" s="186"/>
      <c r="BH31" s="186"/>
      <c r="BI31" s="186"/>
      <c r="BJ31" s="186"/>
      <c r="BK31" s="186"/>
      <c r="BL31" s="187"/>
      <c r="CA31" s="36" t="s">
        <v>43</v>
      </c>
    </row>
    <row r="32" spans="1:79" ht="12.75" customHeight="1" x14ac:dyDescent="0.2">
      <c r="A32" s="56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6"/>
    </row>
    <row r="33" spans="1:79" ht="15.95" customHeight="1" x14ac:dyDescent="0.2">
      <c r="A33" s="183" t="s">
        <v>33</v>
      </c>
      <c r="B33" s="183"/>
      <c r="C33" s="183"/>
      <c r="D33" s="183"/>
      <c r="E33" s="183"/>
      <c r="F33" s="183"/>
      <c r="G33" s="183"/>
      <c r="H33" s="183"/>
      <c r="I33" s="183"/>
      <c r="J33" s="183"/>
      <c r="K33" s="183"/>
      <c r="L33" s="183"/>
      <c r="M33" s="183"/>
      <c r="N33" s="183"/>
      <c r="O33" s="183"/>
      <c r="P33" s="183"/>
      <c r="Q33" s="183"/>
      <c r="R33" s="183"/>
      <c r="S33" s="183"/>
      <c r="T33" s="183"/>
      <c r="U33" s="183"/>
      <c r="V33" s="183"/>
      <c r="W33" s="183"/>
      <c r="X33" s="183"/>
      <c r="Y33" s="183"/>
      <c r="Z33" s="183"/>
      <c r="AA33" s="183"/>
      <c r="AB33" s="183"/>
      <c r="AC33" s="183"/>
      <c r="AD33" s="183"/>
      <c r="AE33" s="183"/>
      <c r="AF33" s="183"/>
      <c r="AG33" s="183"/>
      <c r="AH33" s="183"/>
      <c r="AI33" s="183"/>
      <c r="AJ33" s="183"/>
      <c r="AK33" s="183"/>
      <c r="AL33" s="183"/>
      <c r="AM33" s="183"/>
      <c r="AN33" s="183"/>
      <c r="AO33" s="183"/>
      <c r="AP33" s="183"/>
      <c r="AQ33" s="183"/>
      <c r="AR33" s="183"/>
      <c r="AS33" s="183"/>
      <c r="AT33" s="183"/>
      <c r="AU33" s="183"/>
      <c r="AV33" s="183"/>
      <c r="AW33" s="183"/>
      <c r="AX33" s="183"/>
      <c r="AY33" s="183"/>
      <c r="AZ33" s="183"/>
      <c r="BA33" s="183"/>
      <c r="BB33" s="183"/>
      <c r="BC33" s="183"/>
      <c r="BD33" s="183"/>
      <c r="BE33" s="183"/>
      <c r="BF33" s="183"/>
      <c r="BG33" s="183"/>
      <c r="BH33" s="183"/>
      <c r="BI33" s="183"/>
      <c r="BJ33" s="183"/>
      <c r="BK33" s="183"/>
      <c r="BL33" s="183"/>
    </row>
    <row r="34" spans="1:79" ht="15.95" customHeight="1" x14ac:dyDescent="0.2">
      <c r="A34" s="188" t="s">
        <v>510</v>
      </c>
      <c r="B34" s="165"/>
      <c r="C34" s="165"/>
      <c r="D34" s="165"/>
      <c r="E34" s="165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5"/>
      <c r="AJ34" s="165"/>
      <c r="AK34" s="165"/>
      <c r="AL34" s="165"/>
      <c r="AM34" s="165"/>
      <c r="AN34" s="165"/>
      <c r="AO34" s="165"/>
      <c r="AP34" s="165"/>
      <c r="AQ34" s="165"/>
      <c r="AR34" s="165"/>
      <c r="AS34" s="165"/>
      <c r="AT34" s="165"/>
      <c r="AU34" s="165"/>
      <c r="AV34" s="165"/>
      <c r="AW34" s="165"/>
      <c r="AX34" s="165"/>
      <c r="AY34" s="165"/>
      <c r="AZ34" s="165"/>
      <c r="BA34" s="165"/>
      <c r="BB34" s="165"/>
      <c r="BC34" s="165"/>
      <c r="BD34" s="165"/>
      <c r="BE34" s="165"/>
      <c r="BF34" s="165"/>
      <c r="BG34" s="165"/>
      <c r="BH34" s="165"/>
      <c r="BI34" s="165"/>
      <c r="BJ34" s="165"/>
      <c r="BK34" s="165"/>
      <c r="BL34" s="165"/>
    </row>
    <row r="35" spans="1:79" ht="12.75" customHeight="1" x14ac:dyDescent="0.2">
      <c r="A35" s="77"/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</row>
    <row r="36" spans="1:79" ht="15.75" customHeight="1" x14ac:dyDescent="0.2">
      <c r="A36" s="183" t="s">
        <v>34</v>
      </c>
      <c r="B36" s="183"/>
      <c r="C36" s="183"/>
      <c r="D36" s="183"/>
      <c r="E36" s="183"/>
      <c r="F36" s="183"/>
      <c r="G36" s="183"/>
      <c r="H36" s="183"/>
      <c r="I36" s="183"/>
      <c r="J36" s="183"/>
      <c r="K36" s="183"/>
      <c r="L36" s="183"/>
      <c r="M36" s="183"/>
      <c r="N36" s="183"/>
      <c r="O36" s="183"/>
      <c r="P36" s="183"/>
      <c r="Q36" s="183"/>
      <c r="R36" s="183"/>
      <c r="S36" s="183"/>
      <c r="T36" s="183"/>
      <c r="U36" s="183"/>
      <c r="V36" s="183"/>
      <c r="W36" s="183"/>
      <c r="X36" s="183"/>
      <c r="Y36" s="183"/>
      <c r="Z36" s="183"/>
      <c r="AA36" s="183"/>
      <c r="AB36" s="183"/>
      <c r="AC36" s="183"/>
      <c r="AD36" s="183"/>
      <c r="AE36" s="183"/>
      <c r="AF36" s="183"/>
      <c r="AG36" s="183"/>
      <c r="AH36" s="183"/>
      <c r="AI36" s="183"/>
      <c r="AJ36" s="183"/>
      <c r="AK36" s="183"/>
      <c r="AL36" s="183"/>
      <c r="AM36" s="183"/>
      <c r="AN36" s="183"/>
      <c r="AO36" s="183"/>
      <c r="AP36" s="183"/>
      <c r="AQ36" s="183"/>
      <c r="AR36" s="183"/>
      <c r="AS36" s="183"/>
      <c r="AT36" s="183"/>
      <c r="AU36" s="183"/>
      <c r="AV36" s="183"/>
      <c r="AW36" s="183"/>
      <c r="AX36" s="183"/>
      <c r="AY36" s="183"/>
      <c r="AZ36" s="183"/>
      <c r="BA36" s="183"/>
      <c r="BB36" s="183"/>
      <c r="BC36" s="183"/>
      <c r="BD36" s="183"/>
      <c r="BE36" s="183"/>
      <c r="BF36" s="183"/>
      <c r="BG36" s="183"/>
      <c r="BH36" s="183"/>
      <c r="BI36" s="183"/>
      <c r="BJ36" s="183"/>
      <c r="BK36" s="183"/>
      <c r="BL36" s="183"/>
    </row>
    <row r="37" spans="1:79" ht="18.75" customHeight="1" x14ac:dyDescent="0.2">
      <c r="A37" s="189" t="s">
        <v>25</v>
      </c>
      <c r="B37" s="189"/>
      <c r="C37" s="189"/>
      <c r="D37" s="189"/>
      <c r="E37" s="189"/>
      <c r="F37" s="189"/>
      <c r="G37" s="190" t="s">
        <v>22</v>
      </c>
      <c r="H37" s="191"/>
      <c r="I37" s="191"/>
      <c r="J37" s="191"/>
      <c r="K37" s="191"/>
      <c r="L37" s="191"/>
      <c r="M37" s="191"/>
      <c r="N37" s="191"/>
      <c r="O37" s="191"/>
      <c r="P37" s="191"/>
      <c r="Q37" s="191"/>
      <c r="R37" s="191"/>
      <c r="S37" s="191"/>
      <c r="T37" s="191"/>
      <c r="U37" s="191"/>
      <c r="V37" s="191"/>
      <c r="W37" s="191"/>
      <c r="X37" s="191"/>
      <c r="Y37" s="191"/>
      <c r="Z37" s="191"/>
      <c r="AA37" s="191"/>
      <c r="AB37" s="191"/>
      <c r="AC37" s="191"/>
      <c r="AD37" s="191"/>
      <c r="AE37" s="191"/>
      <c r="AF37" s="191"/>
      <c r="AG37" s="191"/>
      <c r="AH37" s="191"/>
      <c r="AI37" s="191"/>
      <c r="AJ37" s="191"/>
      <c r="AK37" s="191"/>
      <c r="AL37" s="191"/>
      <c r="AM37" s="191"/>
      <c r="AN37" s="191"/>
      <c r="AO37" s="191"/>
      <c r="AP37" s="191"/>
      <c r="AQ37" s="191"/>
      <c r="AR37" s="191"/>
      <c r="AS37" s="191"/>
      <c r="AT37" s="191"/>
      <c r="AU37" s="191"/>
      <c r="AV37" s="191"/>
      <c r="AW37" s="191"/>
      <c r="AX37" s="191"/>
      <c r="AY37" s="191"/>
      <c r="AZ37" s="191"/>
      <c r="BA37" s="191"/>
      <c r="BB37" s="191"/>
      <c r="BC37" s="191"/>
      <c r="BD37" s="191"/>
      <c r="BE37" s="191"/>
      <c r="BF37" s="191"/>
      <c r="BG37" s="191"/>
      <c r="BH37" s="191"/>
      <c r="BI37" s="191"/>
      <c r="BJ37" s="191"/>
      <c r="BK37" s="191"/>
      <c r="BL37" s="192"/>
    </row>
    <row r="38" spans="1:79" ht="15.75" hidden="1" x14ac:dyDescent="0.2">
      <c r="A38" s="193">
        <v>1</v>
      </c>
      <c r="B38" s="193"/>
      <c r="C38" s="193"/>
      <c r="D38" s="193"/>
      <c r="E38" s="193"/>
      <c r="F38" s="193"/>
      <c r="G38" s="190">
        <v>2</v>
      </c>
      <c r="H38" s="191"/>
      <c r="I38" s="191"/>
      <c r="J38" s="191"/>
      <c r="K38" s="191"/>
      <c r="L38" s="191"/>
      <c r="M38" s="191"/>
      <c r="N38" s="191"/>
      <c r="O38" s="191"/>
      <c r="P38" s="191"/>
      <c r="Q38" s="191"/>
      <c r="R38" s="191"/>
      <c r="S38" s="191"/>
      <c r="T38" s="191"/>
      <c r="U38" s="191"/>
      <c r="V38" s="191"/>
      <c r="W38" s="191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  <c r="AI38" s="191"/>
      <c r="AJ38" s="191"/>
      <c r="AK38" s="191"/>
      <c r="AL38" s="191"/>
      <c r="AM38" s="191"/>
      <c r="AN38" s="191"/>
      <c r="AO38" s="191"/>
      <c r="AP38" s="191"/>
      <c r="AQ38" s="191"/>
      <c r="AR38" s="191"/>
      <c r="AS38" s="191"/>
      <c r="AT38" s="191"/>
      <c r="AU38" s="191"/>
      <c r="AV38" s="191"/>
      <c r="AW38" s="191"/>
      <c r="AX38" s="191"/>
      <c r="AY38" s="191"/>
      <c r="AZ38" s="191"/>
      <c r="BA38" s="191"/>
      <c r="BB38" s="191"/>
      <c r="BC38" s="191"/>
      <c r="BD38" s="191"/>
      <c r="BE38" s="191"/>
      <c r="BF38" s="191"/>
      <c r="BG38" s="191"/>
      <c r="BH38" s="191"/>
      <c r="BI38" s="191"/>
      <c r="BJ38" s="191"/>
      <c r="BK38" s="191"/>
      <c r="BL38" s="192"/>
    </row>
    <row r="39" spans="1:79" ht="10.5" hidden="1" customHeight="1" x14ac:dyDescent="0.2">
      <c r="A39" s="141" t="s">
        <v>6</v>
      </c>
      <c r="B39" s="141"/>
      <c r="C39" s="141"/>
      <c r="D39" s="141"/>
      <c r="E39" s="141"/>
      <c r="F39" s="141"/>
      <c r="G39" s="233" t="s">
        <v>7</v>
      </c>
      <c r="H39" s="234"/>
      <c r="I39" s="234"/>
      <c r="J39" s="234"/>
      <c r="K39" s="234"/>
      <c r="L39" s="234"/>
      <c r="M39" s="234"/>
      <c r="N39" s="234"/>
      <c r="O39" s="234"/>
      <c r="P39" s="234"/>
      <c r="Q39" s="234"/>
      <c r="R39" s="234"/>
      <c r="S39" s="234"/>
      <c r="T39" s="234"/>
      <c r="U39" s="234"/>
      <c r="V39" s="234"/>
      <c r="W39" s="234"/>
      <c r="X39" s="234"/>
      <c r="Y39" s="234"/>
      <c r="Z39" s="234"/>
      <c r="AA39" s="234"/>
      <c r="AB39" s="234"/>
      <c r="AC39" s="234"/>
      <c r="AD39" s="234"/>
      <c r="AE39" s="234"/>
      <c r="AF39" s="234"/>
      <c r="AG39" s="234"/>
      <c r="AH39" s="234"/>
      <c r="AI39" s="234"/>
      <c r="AJ39" s="234"/>
      <c r="AK39" s="234"/>
      <c r="AL39" s="234"/>
      <c r="AM39" s="234"/>
      <c r="AN39" s="234"/>
      <c r="AO39" s="234"/>
      <c r="AP39" s="234"/>
      <c r="AQ39" s="234"/>
      <c r="AR39" s="234"/>
      <c r="AS39" s="234"/>
      <c r="AT39" s="234"/>
      <c r="AU39" s="234"/>
      <c r="AV39" s="234"/>
      <c r="AW39" s="234"/>
      <c r="AX39" s="234"/>
      <c r="AY39" s="234"/>
      <c r="AZ39" s="234"/>
      <c r="BA39" s="234"/>
      <c r="BB39" s="234"/>
      <c r="BC39" s="234"/>
      <c r="BD39" s="234"/>
      <c r="BE39" s="234"/>
      <c r="BF39" s="234"/>
      <c r="BG39" s="234"/>
      <c r="BH39" s="234"/>
      <c r="BI39" s="234"/>
      <c r="BJ39" s="234"/>
      <c r="BK39" s="234"/>
      <c r="BL39" s="235"/>
      <c r="CA39" s="36" t="s">
        <v>10</v>
      </c>
    </row>
    <row r="40" spans="1:79" ht="12.75" customHeight="1" x14ac:dyDescent="0.2">
      <c r="A40" s="141">
        <v>1</v>
      </c>
      <c r="B40" s="141"/>
      <c r="C40" s="141"/>
      <c r="D40" s="141"/>
      <c r="E40" s="141"/>
      <c r="F40" s="141"/>
      <c r="G40" s="185" t="s">
        <v>501</v>
      </c>
      <c r="H40" s="186"/>
      <c r="I40" s="186"/>
      <c r="J40" s="186"/>
      <c r="K40" s="186"/>
      <c r="L40" s="186"/>
      <c r="M40" s="186"/>
      <c r="N40" s="186"/>
      <c r="O40" s="186"/>
      <c r="P40" s="186"/>
      <c r="Q40" s="186"/>
      <c r="R40" s="186"/>
      <c r="S40" s="186"/>
      <c r="T40" s="186"/>
      <c r="U40" s="186"/>
      <c r="V40" s="186"/>
      <c r="W40" s="186"/>
      <c r="X40" s="186"/>
      <c r="Y40" s="186"/>
      <c r="Z40" s="186"/>
      <c r="AA40" s="186"/>
      <c r="AB40" s="186"/>
      <c r="AC40" s="186"/>
      <c r="AD40" s="186"/>
      <c r="AE40" s="186"/>
      <c r="AF40" s="186"/>
      <c r="AG40" s="186"/>
      <c r="AH40" s="186"/>
      <c r="AI40" s="186"/>
      <c r="AJ40" s="186"/>
      <c r="AK40" s="186"/>
      <c r="AL40" s="186"/>
      <c r="AM40" s="186"/>
      <c r="AN40" s="186"/>
      <c r="AO40" s="186"/>
      <c r="AP40" s="186"/>
      <c r="AQ40" s="186"/>
      <c r="AR40" s="186"/>
      <c r="AS40" s="186"/>
      <c r="AT40" s="186"/>
      <c r="AU40" s="186"/>
      <c r="AV40" s="186"/>
      <c r="AW40" s="186"/>
      <c r="AX40" s="186"/>
      <c r="AY40" s="186"/>
      <c r="AZ40" s="186"/>
      <c r="BA40" s="186"/>
      <c r="BB40" s="186"/>
      <c r="BC40" s="186"/>
      <c r="BD40" s="186"/>
      <c r="BE40" s="186"/>
      <c r="BF40" s="186"/>
      <c r="BG40" s="186"/>
      <c r="BH40" s="186"/>
      <c r="BI40" s="186"/>
      <c r="BJ40" s="186"/>
      <c r="BK40" s="186"/>
      <c r="BL40" s="187"/>
      <c r="CA40" s="36" t="s">
        <v>11</v>
      </c>
    </row>
    <row r="41" spans="1:79" ht="12.75" customHeight="1" x14ac:dyDescent="0.2">
      <c r="A41" s="141">
        <v>2</v>
      </c>
      <c r="B41" s="141"/>
      <c r="C41" s="141"/>
      <c r="D41" s="141"/>
      <c r="E41" s="141"/>
      <c r="F41" s="141"/>
      <c r="G41" s="185" t="s">
        <v>502</v>
      </c>
      <c r="H41" s="186"/>
      <c r="I41" s="186"/>
      <c r="J41" s="186"/>
      <c r="K41" s="186"/>
      <c r="L41" s="186"/>
      <c r="M41" s="186"/>
      <c r="N41" s="186"/>
      <c r="O41" s="186"/>
      <c r="P41" s="186"/>
      <c r="Q41" s="186"/>
      <c r="R41" s="186"/>
      <c r="S41" s="186"/>
      <c r="T41" s="186"/>
      <c r="U41" s="186"/>
      <c r="V41" s="186"/>
      <c r="W41" s="186"/>
      <c r="X41" s="186"/>
      <c r="Y41" s="186"/>
      <c r="Z41" s="186"/>
      <c r="AA41" s="186"/>
      <c r="AB41" s="186"/>
      <c r="AC41" s="186"/>
      <c r="AD41" s="186"/>
      <c r="AE41" s="186"/>
      <c r="AF41" s="186"/>
      <c r="AG41" s="186"/>
      <c r="AH41" s="186"/>
      <c r="AI41" s="186"/>
      <c r="AJ41" s="186"/>
      <c r="AK41" s="186"/>
      <c r="AL41" s="186"/>
      <c r="AM41" s="186"/>
      <c r="AN41" s="186"/>
      <c r="AO41" s="186"/>
      <c r="AP41" s="186"/>
      <c r="AQ41" s="186"/>
      <c r="AR41" s="186"/>
      <c r="AS41" s="186"/>
      <c r="AT41" s="186"/>
      <c r="AU41" s="186"/>
      <c r="AV41" s="186"/>
      <c r="AW41" s="186"/>
      <c r="AX41" s="186"/>
      <c r="AY41" s="186"/>
      <c r="AZ41" s="186"/>
      <c r="BA41" s="186"/>
      <c r="BB41" s="186"/>
      <c r="BC41" s="186"/>
      <c r="BD41" s="186"/>
      <c r="BE41" s="186"/>
      <c r="BF41" s="186"/>
      <c r="BG41" s="186"/>
      <c r="BH41" s="186"/>
      <c r="BI41" s="186"/>
      <c r="BJ41" s="186"/>
      <c r="BK41" s="186"/>
      <c r="BL41" s="187"/>
    </row>
    <row r="42" spans="1:79" x14ac:dyDescent="0.2">
      <c r="A42" s="69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70"/>
      <c r="AR42" s="70"/>
      <c r="AS42" s="70"/>
      <c r="AT42" s="70"/>
      <c r="AU42" s="70"/>
      <c r="AV42" s="70"/>
      <c r="AW42" s="70"/>
      <c r="AX42" s="70"/>
      <c r="AY42" s="70"/>
      <c r="AZ42" s="70"/>
      <c r="BA42" s="70"/>
      <c r="BB42" s="70"/>
      <c r="BC42" s="70"/>
      <c r="BD42" s="70"/>
      <c r="BE42" s="70"/>
      <c r="BF42" s="70"/>
      <c r="BG42" s="70"/>
      <c r="BH42" s="70"/>
      <c r="BI42" s="70"/>
      <c r="BJ42" s="70"/>
      <c r="BK42" s="70"/>
      <c r="BL42" s="70"/>
    </row>
    <row r="43" spans="1:79" ht="15.75" customHeight="1" x14ac:dyDescent="0.2">
      <c r="A43" s="183" t="s">
        <v>36</v>
      </c>
      <c r="B43" s="183"/>
      <c r="C43" s="183"/>
      <c r="D43" s="183"/>
      <c r="E43" s="183"/>
      <c r="F43" s="183"/>
      <c r="G43" s="183"/>
      <c r="H43" s="183"/>
      <c r="I43" s="183"/>
      <c r="J43" s="183"/>
      <c r="K43" s="183"/>
      <c r="L43" s="183"/>
      <c r="M43" s="183"/>
      <c r="N43" s="183"/>
      <c r="O43" s="183"/>
      <c r="P43" s="183"/>
      <c r="Q43" s="183"/>
      <c r="R43" s="183"/>
      <c r="S43" s="183"/>
      <c r="T43" s="183"/>
      <c r="U43" s="183"/>
      <c r="V43" s="183"/>
      <c r="W43" s="183"/>
      <c r="X43" s="183"/>
      <c r="Y43" s="183"/>
      <c r="Z43" s="183"/>
      <c r="AA43" s="183"/>
      <c r="AB43" s="183"/>
      <c r="AC43" s="183"/>
      <c r="AD43" s="183"/>
      <c r="AE43" s="183"/>
      <c r="AF43" s="183"/>
      <c r="AG43" s="183"/>
      <c r="AH43" s="183"/>
      <c r="AI43" s="183"/>
      <c r="AJ43" s="183"/>
      <c r="AK43" s="183"/>
      <c r="AL43" s="183"/>
      <c r="AM43" s="183"/>
      <c r="AN43" s="183"/>
      <c r="AO43" s="183"/>
      <c r="AP43" s="183"/>
      <c r="AQ43" s="183"/>
      <c r="AR43" s="183"/>
      <c r="AS43" s="183"/>
      <c r="AT43" s="183"/>
      <c r="AU43" s="183"/>
      <c r="AV43" s="183"/>
      <c r="AW43" s="183"/>
      <c r="AX43" s="183"/>
      <c r="AY43" s="183"/>
      <c r="AZ43" s="183"/>
      <c r="BA43" s="78"/>
      <c r="BB43" s="78"/>
      <c r="BC43" s="78"/>
      <c r="BD43" s="78"/>
      <c r="BE43" s="78"/>
      <c r="BF43" s="78"/>
      <c r="BG43" s="78"/>
      <c r="BH43" s="78"/>
      <c r="BI43" s="78"/>
      <c r="BJ43" s="78"/>
      <c r="BK43" s="78"/>
      <c r="BL43" s="78"/>
    </row>
    <row r="44" spans="1:79" ht="15.95" customHeight="1" x14ac:dyDescent="0.2">
      <c r="A44" s="193" t="s">
        <v>25</v>
      </c>
      <c r="B44" s="193"/>
      <c r="C44" s="193"/>
      <c r="D44" s="195" t="s">
        <v>23</v>
      </c>
      <c r="E44" s="196"/>
      <c r="F44" s="196"/>
      <c r="G44" s="196"/>
      <c r="H44" s="196"/>
      <c r="I44" s="196"/>
      <c r="J44" s="196"/>
      <c r="K44" s="196"/>
      <c r="L44" s="196"/>
      <c r="M44" s="196"/>
      <c r="N44" s="196"/>
      <c r="O44" s="196"/>
      <c r="P44" s="196"/>
      <c r="Q44" s="196"/>
      <c r="R44" s="196"/>
      <c r="S44" s="196"/>
      <c r="T44" s="196"/>
      <c r="U44" s="196"/>
      <c r="V44" s="196"/>
      <c r="W44" s="196"/>
      <c r="X44" s="196"/>
      <c r="Y44" s="196"/>
      <c r="Z44" s="196"/>
      <c r="AA44" s="196"/>
      <c r="AB44" s="197"/>
      <c r="AC44" s="193" t="s">
        <v>26</v>
      </c>
      <c r="AD44" s="193"/>
      <c r="AE44" s="193"/>
      <c r="AF44" s="193"/>
      <c r="AG44" s="193"/>
      <c r="AH44" s="193"/>
      <c r="AI44" s="193"/>
      <c r="AJ44" s="193"/>
      <c r="AK44" s="193" t="s">
        <v>27</v>
      </c>
      <c r="AL44" s="193"/>
      <c r="AM44" s="193"/>
      <c r="AN44" s="193"/>
      <c r="AO44" s="193"/>
      <c r="AP44" s="193"/>
      <c r="AQ44" s="193"/>
      <c r="AR44" s="193"/>
      <c r="AS44" s="193" t="s">
        <v>24</v>
      </c>
      <c r="AT44" s="193"/>
      <c r="AU44" s="193"/>
      <c r="AV44" s="193"/>
      <c r="AW44" s="193"/>
      <c r="AX44" s="193"/>
      <c r="AY44" s="193"/>
      <c r="AZ44" s="193"/>
      <c r="BA44" s="60"/>
      <c r="BB44" s="60"/>
      <c r="BC44" s="60"/>
      <c r="BD44" s="60"/>
      <c r="BE44" s="60"/>
      <c r="BF44" s="60"/>
      <c r="BG44" s="60"/>
      <c r="BH44" s="60"/>
    </row>
    <row r="45" spans="1:79" ht="12" customHeight="1" x14ac:dyDescent="0.2">
      <c r="A45" s="193"/>
      <c r="B45" s="193"/>
      <c r="C45" s="193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200"/>
      <c r="AC45" s="193"/>
      <c r="AD45" s="193"/>
      <c r="AE45" s="193"/>
      <c r="AF45" s="193"/>
      <c r="AG45" s="193"/>
      <c r="AH45" s="193"/>
      <c r="AI45" s="193"/>
      <c r="AJ45" s="193"/>
      <c r="AK45" s="193"/>
      <c r="AL45" s="193"/>
      <c r="AM45" s="193"/>
      <c r="AN45" s="193"/>
      <c r="AO45" s="193"/>
      <c r="AP45" s="193"/>
      <c r="AQ45" s="193"/>
      <c r="AR45" s="193"/>
      <c r="AS45" s="193"/>
      <c r="AT45" s="193"/>
      <c r="AU45" s="193"/>
      <c r="AV45" s="193"/>
      <c r="AW45" s="193"/>
      <c r="AX45" s="193"/>
      <c r="AY45" s="193"/>
      <c r="AZ45" s="193"/>
      <c r="BA45" s="60"/>
      <c r="BB45" s="60"/>
      <c r="BC45" s="60"/>
      <c r="BD45" s="60"/>
      <c r="BE45" s="60"/>
      <c r="BF45" s="60"/>
      <c r="BG45" s="60"/>
      <c r="BH45" s="60"/>
    </row>
    <row r="46" spans="1:79" ht="15.75" x14ac:dyDescent="0.2">
      <c r="A46" s="193">
        <v>1</v>
      </c>
      <c r="B46" s="193"/>
      <c r="C46" s="193"/>
      <c r="D46" s="201">
        <v>2</v>
      </c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3"/>
      <c r="AC46" s="193">
        <v>3</v>
      </c>
      <c r="AD46" s="193"/>
      <c r="AE46" s="193"/>
      <c r="AF46" s="193"/>
      <c r="AG46" s="193"/>
      <c r="AH46" s="193"/>
      <c r="AI46" s="193"/>
      <c r="AJ46" s="193"/>
      <c r="AK46" s="193">
        <v>4</v>
      </c>
      <c r="AL46" s="193"/>
      <c r="AM46" s="193"/>
      <c r="AN46" s="193"/>
      <c r="AO46" s="193"/>
      <c r="AP46" s="193"/>
      <c r="AQ46" s="193"/>
      <c r="AR46" s="193"/>
      <c r="AS46" s="193">
        <v>5</v>
      </c>
      <c r="AT46" s="193"/>
      <c r="AU46" s="193"/>
      <c r="AV46" s="193"/>
      <c r="AW46" s="193"/>
      <c r="AX46" s="193"/>
      <c r="AY46" s="193"/>
      <c r="AZ46" s="193"/>
      <c r="BA46" s="60"/>
      <c r="BB46" s="60"/>
      <c r="BC46" s="60"/>
      <c r="BD46" s="60"/>
      <c r="BE46" s="60"/>
      <c r="BF46" s="60"/>
      <c r="BG46" s="60"/>
      <c r="BH46" s="60"/>
    </row>
    <row r="47" spans="1:79" s="61" customFormat="1" ht="12.75" hidden="1" customHeight="1" x14ac:dyDescent="0.2">
      <c r="A47" s="141" t="s">
        <v>6</v>
      </c>
      <c r="B47" s="141"/>
      <c r="C47" s="141"/>
      <c r="D47" s="236" t="s">
        <v>7</v>
      </c>
      <c r="E47" s="237"/>
      <c r="F47" s="237"/>
      <c r="G47" s="237"/>
      <c r="H47" s="237"/>
      <c r="I47" s="237"/>
      <c r="J47" s="237"/>
      <c r="K47" s="237"/>
      <c r="L47" s="237"/>
      <c r="M47" s="237"/>
      <c r="N47" s="237"/>
      <c r="O47" s="237"/>
      <c r="P47" s="237"/>
      <c r="Q47" s="237"/>
      <c r="R47" s="237"/>
      <c r="S47" s="237"/>
      <c r="T47" s="237"/>
      <c r="U47" s="237"/>
      <c r="V47" s="237"/>
      <c r="W47" s="237"/>
      <c r="X47" s="237"/>
      <c r="Y47" s="237"/>
      <c r="Z47" s="237"/>
      <c r="AA47" s="237"/>
      <c r="AB47" s="238"/>
      <c r="AC47" s="208" t="s">
        <v>8</v>
      </c>
      <c r="AD47" s="208"/>
      <c r="AE47" s="208"/>
      <c r="AF47" s="208"/>
      <c r="AG47" s="208"/>
      <c r="AH47" s="208"/>
      <c r="AI47" s="208"/>
      <c r="AJ47" s="208"/>
      <c r="AK47" s="208" t="s">
        <v>503</v>
      </c>
      <c r="AL47" s="208"/>
      <c r="AM47" s="208"/>
      <c r="AN47" s="208"/>
      <c r="AO47" s="208"/>
      <c r="AP47" s="208"/>
      <c r="AQ47" s="208"/>
      <c r="AR47" s="208"/>
      <c r="AS47" s="145" t="s">
        <v>9</v>
      </c>
      <c r="AT47" s="208"/>
      <c r="AU47" s="208"/>
      <c r="AV47" s="208"/>
      <c r="AW47" s="208"/>
      <c r="AX47" s="208"/>
      <c r="AY47" s="208"/>
      <c r="AZ47" s="208"/>
      <c r="BA47" s="82"/>
      <c r="BB47" s="83"/>
      <c r="BC47" s="83"/>
      <c r="BD47" s="83"/>
      <c r="BE47" s="83"/>
      <c r="BF47" s="83"/>
      <c r="BG47" s="83"/>
      <c r="BH47" s="83"/>
      <c r="CA47" s="61" t="s">
        <v>504</v>
      </c>
    </row>
    <row r="48" spans="1:79" ht="12.75" customHeight="1" x14ac:dyDescent="0.2">
      <c r="A48" s="141">
        <v>1</v>
      </c>
      <c r="B48" s="141"/>
      <c r="C48" s="141"/>
      <c r="D48" s="185" t="str">
        <f>G40</f>
        <v>Проведення реконструкції об’єктів</v>
      </c>
      <c r="E48" s="186"/>
      <c r="F48" s="186"/>
      <c r="G48" s="186"/>
      <c r="H48" s="186"/>
      <c r="I48" s="186"/>
      <c r="J48" s="186"/>
      <c r="K48" s="186"/>
      <c r="L48" s="186"/>
      <c r="M48" s="186"/>
      <c r="N48" s="186"/>
      <c r="O48" s="186"/>
      <c r="P48" s="186"/>
      <c r="Q48" s="186"/>
      <c r="R48" s="186"/>
      <c r="S48" s="186"/>
      <c r="T48" s="186"/>
      <c r="U48" s="186"/>
      <c r="V48" s="186"/>
      <c r="W48" s="186"/>
      <c r="X48" s="186"/>
      <c r="Y48" s="186"/>
      <c r="Z48" s="186"/>
      <c r="AA48" s="186"/>
      <c r="AB48" s="187"/>
      <c r="AC48" s="160">
        <v>0</v>
      </c>
      <c r="AD48" s="160"/>
      <c r="AE48" s="160"/>
      <c r="AF48" s="160"/>
      <c r="AG48" s="160"/>
      <c r="AH48" s="160"/>
      <c r="AI48" s="160"/>
      <c r="AJ48" s="160"/>
      <c r="AK48" s="160">
        <v>8600000</v>
      </c>
      <c r="AL48" s="160"/>
      <c r="AM48" s="160"/>
      <c r="AN48" s="160"/>
      <c r="AO48" s="160"/>
      <c r="AP48" s="160"/>
      <c r="AQ48" s="160"/>
      <c r="AR48" s="160"/>
      <c r="AS48" s="160">
        <f>AC48+AK48</f>
        <v>8600000</v>
      </c>
      <c r="AT48" s="160"/>
      <c r="AU48" s="160"/>
      <c r="AV48" s="160"/>
      <c r="AW48" s="160"/>
      <c r="AX48" s="160"/>
      <c r="AY48" s="160"/>
      <c r="AZ48" s="160"/>
      <c r="BA48" s="62"/>
      <c r="BB48" s="62"/>
      <c r="BC48" s="62"/>
      <c r="BD48" s="62"/>
      <c r="BE48" s="62"/>
      <c r="BF48" s="62"/>
      <c r="BG48" s="62"/>
      <c r="BH48" s="62"/>
      <c r="CA48" s="36" t="s">
        <v>12</v>
      </c>
    </row>
    <row r="49" spans="1:79" ht="12.75" customHeight="1" x14ac:dyDescent="0.2">
      <c r="A49" s="141">
        <v>2</v>
      </c>
      <c r="B49" s="141"/>
      <c r="C49" s="141"/>
      <c r="D49" s="185" t="str">
        <f>G41</f>
        <v>Проведення капітального ремонту об’єктів</v>
      </c>
      <c r="E49" s="186"/>
      <c r="F49" s="186"/>
      <c r="G49" s="186"/>
      <c r="H49" s="186"/>
      <c r="I49" s="186"/>
      <c r="J49" s="186"/>
      <c r="K49" s="186"/>
      <c r="L49" s="186"/>
      <c r="M49" s="186"/>
      <c r="N49" s="186"/>
      <c r="O49" s="186"/>
      <c r="P49" s="186"/>
      <c r="Q49" s="186"/>
      <c r="R49" s="186"/>
      <c r="S49" s="186"/>
      <c r="T49" s="186"/>
      <c r="U49" s="186"/>
      <c r="V49" s="186"/>
      <c r="W49" s="186"/>
      <c r="X49" s="186"/>
      <c r="Y49" s="186"/>
      <c r="Z49" s="186"/>
      <c r="AA49" s="186"/>
      <c r="AB49" s="187"/>
      <c r="AC49" s="160">
        <v>0</v>
      </c>
      <c r="AD49" s="160"/>
      <c r="AE49" s="160"/>
      <c r="AF49" s="160"/>
      <c r="AG49" s="160"/>
      <c r="AH49" s="160"/>
      <c r="AI49" s="160"/>
      <c r="AJ49" s="160"/>
      <c r="AK49" s="160">
        <v>10600000</v>
      </c>
      <c r="AL49" s="160"/>
      <c r="AM49" s="160"/>
      <c r="AN49" s="160"/>
      <c r="AO49" s="160"/>
      <c r="AP49" s="160"/>
      <c r="AQ49" s="160"/>
      <c r="AR49" s="160"/>
      <c r="AS49" s="160">
        <f t="shared" ref="AS49" si="0">AC49+AK49</f>
        <v>10600000</v>
      </c>
      <c r="AT49" s="160"/>
      <c r="AU49" s="160"/>
      <c r="AV49" s="160"/>
      <c r="AW49" s="160"/>
      <c r="AX49" s="160"/>
      <c r="AY49" s="160"/>
      <c r="AZ49" s="160"/>
      <c r="BA49" s="62"/>
      <c r="BB49" s="62"/>
      <c r="BC49" s="62"/>
      <c r="BD49" s="62"/>
      <c r="BE49" s="62"/>
      <c r="BF49" s="62"/>
      <c r="BG49" s="62"/>
      <c r="BH49" s="62"/>
    </row>
    <row r="50" spans="1:79" s="61" customFormat="1" x14ac:dyDescent="0.2">
      <c r="A50" s="204"/>
      <c r="B50" s="204"/>
      <c r="C50" s="204"/>
      <c r="D50" s="205" t="s">
        <v>59</v>
      </c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7"/>
      <c r="AC50" s="161">
        <v>0</v>
      </c>
      <c r="AD50" s="161"/>
      <c r="AE50" s="161"/>
      <c r="AF50" s="161"/>
      <c r="AG50" s="161"/>
      <c r="AH50" s="161"/>
      <c r="AI50" s="161"/>
      <c r="AJ50" s="161"/>
      <c r="AK50" s="161">
        <f>AK48+AK49</f>
        <v>19200000</v>
      </c>
      <c r="AL50" s="161"/>
      <c r="AM50" s="161"/>
      <c r="AN50" s="161"/>
      <c r="AO50" s="161"/>
      <c r="AP50" s="161"/>
      <c r="AQ50" s="161"/>
      <c r="AR50" s="161"/>
      <c r="AS50" s="161">
        <f>AC50+AK50</f>
        <v>19200000</v>
      </c>
      <c r="AT50" s="161"/>
      <c r="AU50" s="161"/>
      <c r="AV50" s="161"/>
      <c r="AW50" s="161"/>
      <c r="AX50" s="161"/>
      <c r="AY50" s="161"/>
      <c r="AZ50" s="161"/>
      <c r="BA50" s="63"/>
      <c r="BB50" s="63"/>
      <c r="BC50" s="63"/>
      <c r="BD50" s="63"/>
      <c r="BE50" s="63"/>
      <c r="BF50" s="63"/>
      <c r="BG50" s="63"/>
      <c r="BH50" s="63"/>
    </row>
    <row r="52" spans="1:79" ht="15.75" customHeight="1" x14ac:dyDescent="0.2">
      <c r="A52" s="171" t="s">
        <v>37</v>
      </c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1"/>
      <c r="N52" s="171"/>
      <c r="O52" s="171"/>
      <c r="P52" s="171"/>
      <c r="Q52" s="171"/>
      <c r="R52" s="171"/>
      <c r="S52" s="171"/>
      <c r="T52" s="171"/>
      <c r="U52" s="171"/>
      <c r="V52" s="171"/>
      <c r="W52" s="171"/>
      <c r="X52" s="171"/>
      <c r="Y52" s="171"/>
      <c r="Z52" s="171"/>
      <c r="AA52" s="171"/>
      <c r="AB52" s="171"/>
      <c r="AC52" s="171"/>
      <c r="AD52" s="171"/>
      <c r="AE52" s="171"/>
      <c r="AF52" s="171"/>
      <c r="AG52" s="171"/>
      <c r="AH52" s="171"/>
      <c r="AI52" s="171"/>
      <c r="AJ52" s="171"/>
      <c r="AK52" s="171"/>
      <c r="AL52" s="171"/>
      <c r="AM52" s="171"/>
      <c r="AN52" s="171"/>
      <c r="AO52" s="171"/>
      <c r="AP52" s="171"/>
      <c r="AQ52" s="171"/>
      <c r="AR52" s="171"/>
      <c r="AS52" s="171"/>
      <c r="AT52" s="171"/>
      <c r="AU52" s="171"/>
      <c r="AV52" s="171"/>
      <c r="AW52" s="171"/>
      <c r="AX52" s="171"/>
      <c r="AY52" s="171"/>
      <c r="AZ52" s="171"/>
      <c r="BA52" s="171"/>
      <c r="BB52" s="171"/>
      <c r="BC52" s="171"/>
      <c r="BD52" s="171"/>
      <c r="BE52" s="171"/>
      <c r="BF52" s="171"/>
      <c r="BG52" s="171"/>
      <c r="BH52" s="171"/>
      <c r="BI52" s="171"/>
      <c r="BJ52" s="171"/>
      <c r="BK52" s="171"/>
      <c r="BL52" s="171"/>
    </row>
    <row r="53" spans="1:79" ht="15.95" customHeight="1" x14ac:dyDescent="0.2">
      <c r="A53" s="193" t="s">
        <v>25</v>
      </c>
      <c r="B53" s="193"/>
      <c r="C53" s="193"/>
      <c r="D53" s="195" t="s">
        <v>29</v>
      </c>
      <c r="E53" s="196"/>
      <c r="F53" s="196"/>
      <c r="G53" s="196"/>
      <c r="H53" s="196"/>
      <c r="I53" s="196"/>
      <c r="J53" s="196"/>
      <c r="K53" s="196"/>
      <c r="L53" s="196"/>
      <c r="M53" s="196"/>
      <c r="N53" s="196"/>
      <c r="O53" s="196"/>
      <c r="P53" s="196"/>
      <c r="Q53" s="196"/>
      <c r="R53" s="196"/>
      <c r="S53" s="196"/>
      <c r="T53" s="196"/>
      <c r="U53" s="196"/>
      <c r="V53" s="196"/>
      <c r="W53" s="196"/>
      <c r="X53" s="196"/>
      <c r="Y53" s="196"/>
      <c r="Z53" s="196"/>
      <c r="AA53" s="197"/>
      <c r="AB53" s="193" t="s">
        <v>26</v>
      </c>
      <c r="AC53" s="193"/>
      <c r="AD53" s="193"/>
      <c r="AE53" s="193"/>
      <c r="AF53" s="193"/>
      <c r="AG53" s="193"/>
      <c r="AH53" s="193"/>
      <c r="AI53" s="193"/>
      <c r="AJ53" s="193" t="s">
        <v>27</v>
      </c>
      <c r="AK53" s="193"/>
      <c r="AL53" s="193"/>
      <c r="AM53" s="193"/>
      <c r="AN53" s="193"/>
      <c r="AO53" s="193"/>
      <c r="AP53" s="193"/>
      <c r="AQ53" s="193"/>
      <c r="AR53" s="193" t="s">
        <v>24</v>
      </c>
      <c r="AS53" s="193"/>
      <c r="AT53" s="193"/>
      <c r="AU53" s="193"/>
      <c r="AV53" s="193"/>
      <c r="AW53" s="193"/>
      <c r="AX53" s="193"/>
      <c r="AY53" s="193"/>
    </row>
    <row r="54" spans="1:79" ht="15" customHeight="1" x14ac:dyDescent="0.2">
      <c r="A54" s="193"/>
      <c r="B54" s="193"/>
      <c r="C54" s="193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200"/>
      <c r="AB54" s="193"/>
      <c r="AC54" s="193"/>
      <c r="AD54" s="193"/>
      <c r="AE54" s="193"/>
      <c r="AF54" s="193"/>
      <c r="AG54" s="193"/>
      <c r="AH54" s="193"/>
      <c r="AI54" s="193"/>
      <c r="AJ54" s="193"/>
      <c r="AK54" s="193"/>
      <c r="AL54" s="193"/>
      <c r="AM54" s="193"/>
      <c r="AN54" s="193"/>
      <c r="AO54" s="193"/>
      <c r="AP54" s="193"/>
      <c r="AQ54" s="193"/>
      <c r="AR54" s="193"/>
      <c r="AS54" s="193"/>
      <c r="AT54" s="193"/>
      <c r="AU54" s="193"/>
      <c r="AV54" s="193"/>
      <c r="AW54" s="193"/>
      <c r="AX54" s="193"/>
      <c r="AY54" s="193"/>
    </row>
    <row r="55" spans="1:79" ht="15.75" customHeight="1" x14ac:dyDescent="0.2">
      <c r="A55" s="193">
        <v>1</v>
      </c>
      <c r="B55" s="193"/>
      <c r="C55" s="193"/>
      <c r="D55" s="201">
        <v>2</v>
      </c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3"/>
      <c r="AB55" s="193">
        <v>3</v>
      </c>
      <c r="AC55" s="193"/>
      <c r="AD55" s="193"/>
      <c r="AE55" s="193"/>
      <c r="AF55" s="193"/>
      <c r="AG55" s="193"/>
      <c r="AH55" s="193"/>
      <c r="AI55" s="193"/>
      <c r="AJ55" s="193">
        <v>4</v>
      </c>
      <c r="AK55" s="193"/>
      <c r="AL55" s="193"/>
      <c r="AM55" s="193"/>
      <c r="AN55" s="193"/>
      <c r="AO55" s="193"/>
      <c r="AP55" s="193"/>
      <c r="AQ55" s="193"/>
      <c r="AR55" s="193">
        <v>5</v>
      </c>
      <c r="AS55" s="193"/>
      <c r="AT55" s="193"/>
      <c r="AU55" s="193"/>
      <c r="AV55" s="193"/>
      <c r="AW55" s="193"/>
      <c r="AX55" s="193"/>
      <c r="AY55" s="193"/>
    </row>
    <row r="56" spans="1:79" ht="12.75" hidden="1" customHeight="1" x14ac:dyDescent="0.2">
      <c r="A56" s="141" t="s">
        <v>6</v>
      </c>
      <c r="B56" s="141"/>
      <c r="C56" s="141"/>
      <c r="D56" s="233" t="s">
        <v>7</v>
      </c>
      <c r="E56" s="234"/>
      <c r="F56" s="234"/>
      <c r="G56" s="234"/>
      <c r="H56" s="234"/>
      <c r="I56" s="234"/>
      <c r="J56" s="234"/>
      <c r="K56" s="234"/>
      <c r="L56" s="234"/>
      <c r="M56" s="234"/>
      <c r="N56" s="234"/>
      <c r="O56" s="234"/>
      <c r="P56" s="234"/>
      <c r="Q56" s="234"/>
      <c r="R56" s="234"/>
      <c r="S56" s="234"/>
      <c r="T56" s="234"/>
      <c r="U56" s="234"/>
      <c r="V56" s="234"/>
      <c r="W56" s="234"/>
      <c r="X56" s="234"/>
      <c r="Y56" s="234"/>
      <c r="Z56" s="234"/>
      <c r="AA56" s="235"/>
      <c r="AB56" s="208" t="s">
        <v>8</v>
      </c>
      <c r="AC56" s="208"/>
      <c r="AD56" s="208"/>
      <c r="AE56" s="208"/>
      <c r="AF56" s="208"/>
      <c r="AG56" s="208"/>
      <c r="AH56" s="208"/>
      <c r="AI56" s="208"/>
      <c r="AJ56" s="208" t="s">
        <v>503</v>
      </c>
      <c r="AK56" s="208"/>
      <c r="AL56" s="208"/>
      <c r="AM56" s="208"/>
      <c r="AN56" s="208"/>
      <c r="AO56" s="208"/>
      <c r="AP56" s="208"/>
      <c r="AQ56" s="208"/>
      <c r="AR56" s="208" t="s">
        <v>9</v>
      </c>
      <c r="AS56" s="208"/>
      <c r="AT56" s="208"/>
      <c r="AU56" s="208"/>
      <c r="AV56" s="208"/>
      <c r="AW56" s="208"/>
      <c r="AX56" s="208"/>
      <c r="AY56" s="208"/>
      <c r="CA56" s="36" t="s">
        <v>13</v>
      </c>
    </row>
    <row r="57" spans="1:79" ht="57.75" customHeight="1" x14ac:dyDescent="0.2">
      <c r="A57" s="141">
        <v>1</v>
      </c>
      <c r="B57" s="141"/>
      <c r="C57" s="141"/>
      <c r="D57" s="185" t="s">
        <v>511</v>
      </c>
      <c r="E57" s="186"/>
      <c r="F57" s="186"/>
      <c r="G57" s="186"/>
      <c r="H57" s="186"/>
      <c r="I57" s="186"/>
      <c r="J57" s="186"/>
      <c r="K57" s="186"/>
      <c r="L57" s="186"/>
      <c r="M57" s="186"/>
      <c r="N57" s="186"/>
      <c r="O57" s="186"/>
      <c r="P57" s="186"/>
      <c r="Q57" s="186"/>
      <c r="R57" s="186"/>
      <c r="S57" s="186"/>
      <c r="T57" s="186"/>
      <c r="U57" s="186"/>
      <c r="V57" s="186"/>
      <c r="W57" s="186"/>
      <c r="X57" s="186"/>
      <c r="Y57" s="186"/>
      <c r="Z57" s="186"/>
      <c r="AA57" s="187"/>
      <c r="AB57" s="160">
        <v>0</v>
      </c>
      <c r="AC57" s="160"/>
      <c r="AD57" s="160"/>
      <c r="AE57" s="160"/>
      <c r="AF57" s="160"/>
      <c r="AG57" s="160"/>
      <c r="AH57" s="160"/>
      <c r="AI57" s="160"/>
      <c r="AJ57" s="160">
        <v>19200000</v>
      </c>
      <c r="AK57" s="160"/>
      <c r="AL57" s="160"/>
      <c r="AM57" s="160"/>
      <c r="AN57" s="160"/>
      <c r="AO57" s="160"/>
      <c r="AP57" s="160"/>
      <c r="AQ57" s="160"/>
      <c r="AR57" s="160">
        <f>AB57+AJ57</f>
        <v>19200000</v>
      </c>
      <c r="AS57" s="160"/>
      <c r="AT57" s="160"/>
      <c r="AU57" s="160"/>
      <c r="AV57" s="160"/>
      <c r="AW57" s="160"/>
      <c r="AX57" s="160"/>
      <c r="AY57" s="160"/>
      <c r="CA57" s="36" t="s">
        <v>14</v>
      </c>
    </row>
    <row r="58" spans="1:79" s="61" customFormat="1" ht="12.75" customHeight="1" x14ac:dyDescent="0.2">
      <c r="A58" s="204"/>
      <c r="B58" s="204"/>
      <c r="C58" s="204"/>
      <c r="D58" s="205" t="s">
        <v>24</v>
      </c>
      <c r="E58" s="206"/>
      <c r="F58" s="206"/>
      <c r="G58" s="206"/>
      <c r="H58" s="206"/>
      <c r="I58" s="206"/>
      <c r="J58" s="206"/>
      <c r="K58" s="206"/>
      <c r="L58" s="206"/>
      <c r="M58" s="206"/>
      <c r="N58" s="206"/>
      <c r="O58" s="206"/>
      <c r="P58" s="206"/>
      <c r="Q58" s="206"/>
      <c r="R58" s="206"/>
      <c r="S58" s="206"/>
      <c r="T58" s="206"/>
      <c r="U58" s="206"/>
      <c r="V58" s="206"/>
      <c r="W58" s="206"/>
      <c r="X58" s="206"/>
      <c r="Y58" s="206"/>
      <c r="Z58" s="206"/>
      <c r="AA58" s="207"/>
      <c r="AB58" s="161">
        <v>0</v>
      </c>
      <c r="AC58" s="161"/>
      <c r="AD58" s="161"/>
      <c r="AE58" s="161"/>
      <c r="AF58" s="161"/>
      <c r="AG58" s="161"/>
      <c r="AH58" s="161"/>
      <c r="AI58" s="161"/>
      <c r="AJ58" s="161">
        <f>AJ57</f>
        <v>19200000</v>
      </c>
      <c r="AK58" s="161"/>
      <c r="AL58" s="161"/>
      <c r="AM58" s="161"/>
      <c r="AN58" s="161"/>
      <c r="AO58" s="161"/>
      <c r="AP58" s="161"/>
      <c r="AQ58" s="161"/>
      <c r="AR58" s="161">
        <f>AB58+AJ58</f>
        <v>19200000</v>
      </c>
      <c r="AS58" s="161"/>
      <c r="AT58" s="161"/>
      <c r="AU58" s="161"/>
      <c r="AV58" s="161"/>
      <c r="AW58" s="161"/>
      <c r="AX58" s="161"/>
      <c r="AY58" s="161"/>
    </row>
    <row r="60" spans="1:79" ht="15.75" customHeight="1" x14ac:dyDescent="0.2">
      <c r="A60" s="183" t="s">
        <v>38</v>
      </c>
      <c r="B60" s="183"/>
      <c r="C60" s="183"/>
      <c r="D60" s="183"/>
      <c r="E60" s="183"/>
      <c r="F60" s="183"/>
      <c r="G60" s="183"/>
      <c r="H60" s="183"/>
      <c r="I60" s="183"/>
      <c r="J60" s="183"/>
      <c r="K60" s="183"/>
      <c r="L60" s="183"/>
      <c r="M60" s="183"/>
      <c r="N60" s="183"/>
      <c r="O60" s="183"/>
      <c r="P60" s="183"/>
      <c r="Q60" s="183"/>
      <c r="R60" s="183"/>
      <c r="S60" s="183"/>
      <c r="T60" s="183"/>
      <c r="U60" s="183"/>
      <c r="V60" s="183"/>
      <c r="W60" s="183"/>
      <c r="X60" s="183"/>
      <c r="Y60" s="183"/>
      <c r="Z60" s="183"/>
      <c r="AA60" s="183"/>
      <c r="AB60" s="183"/>
      <c r="AC60" s="183"/>
      <c r="AD60" s="183"/>
      <c r="AE60" s="183"/>
      <c r="AF60" s="183"/>
      <c r="AG60" s="183"/>
      <c r="AH60" s="183"/>
      <c r="AI60" s="183"/>
      <c r="AJ60" s="183"/>
      <c r="AK60" s="183"/>
      <c r="AL60" s="183"/>
      <c r="AM60" s="183"/>
      <c r="AN60" s="183"/>
      <c r="AO60" s="183"/>
      <c r="AP60" s="183"/>
      <c r="AQ60" s="183"/>
      <c r="AR60" s="183"/>
      <c r="AS60" s="183"/>
      <c r="AT60" s="183"/>
      <c r="AU60" s="183"/>
      <c r="AV60" s="183"/>
      <c r="AW60" s="183"/>
      <c r="AX60" s="183"/>
      <c r="AY60" s="183"/>
      <c r="AZ60" s="183"/>
      <c r="BA60" s="183"/>
      <c r="BB60" s="183"/>
      <c r="BC60" s="183"/>
      <c r="BD60" s="183"/>
      <c r="BE60" s="183"/>
      <c r="BF60" s="183"/>
      <c r="BG60" s="183"/>
      <c r="BH60" s="183"/>
      <c r="BI60" s="183"/>
      <c r="BJ60" s="183"/>
      <c r="BK60" s="183"/>
      <c r="BL60" s="183"/>
    </row>
    <row r="61" spans="1:79" ht="30" customHeight="1" x14ac:dyDescent="0.2">
      <c r="A61" s="193" t="s">
        <v>25</v>
      </c>
      <c r="B61" s="193"/>
      <c r="C61" s="193"/>
      <c r="D61" s="193"/>
      <c r="E61" s="193"/>
      <c r="F61" s="193"/>
      <c r="G61" s="201" t="s">
        <v>39</v>
      </c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3"/>
      <c r="Z61" s="193" t="s">
        <v>2</v>
      </c>
      <c r="AA61" s="193"/>
      <c r="AB61" s="193"/>
      <c r="AC61" s="193"/>
      <c r="AD61" s="193"/>
      <c r="AE61" s="193" t="s">
        <v>1</v>
      </c>
      <c r="AF61" s="193"/>
      <c r="AG61" s="193"/>
      <c r="AH61" s="193"/>
      <c r="AI61" s="193"/>
      <c r="AJ61" s="193"/>
      <c r="AK61" s="193"/>
      <c r="AL61" s="193"/>
      <c r="AM61" s="193"/>
      <c r="AN61" s="193"/>
      <c r="AO61" s="201" t="s">
        <v>26</v>
      </c>
      <c r="AP61" s="202"/>
      <c r="AQ61" s="202"/>
      <c r="AR61" s="202"/>
      <c r="AS61" s="202"/>
      <c r="AT61" s="202"/>
      <c r="AU61" s="202"/>
      <c r="AV61" s="203"/>
      <c r="AW61" s="201" t="s">
        <v>27</v>
      </c>
      <c r="AX61" s="202"/>
      <c r="AY61" s="202"/>
      <c r="AZ61" s="202"/>
      <c r="BA61" s="202"/>
      <c r="BB61" s="202"/>
      <c r="BC61" s="202"/>
      <c r="BD61" s="203"/>
      <c r="BE61" s="201" t="s">
        <v>24</v>
      </c>
      <c r="BF61" s="202"/>
      <c r="BG61" s="202"/>
      <c r="BH61" s="202"/>
      <c r="BI61" s="202"/>
      <c r="BJ61" s="202"/>
      <c r="BK61" s="202"/>
      <c r="BL61" s="203"/>
    </row>
    <row r="62" spans="1:79" ht="15.75" customHeight="1" x14ac:dyDescent="0.2">
      <c r="A62" s="193">
        <v>1</v>
      </c>
      <c r="B62" s="193"/>
      <c r="C62" s="193"/>
      <c r="D62" s="193"/>
      <c r="E62" s="193"/>
      <c r="F62" s="193"/>
      <c r="G62" s="201">
        <v>2</v>
      </c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3"/>
      <c r="Z62" s="193">
        <v>3</v>
      </c>
      <c r="AA62" s="193"/>
      <c r="AB62" s="193"/>
      <c r="AC62" s="193"/>
      <c r="AD62" s="193"/>
      <c r="AE62" s="193">
        <v>4</v>
      </c>
      <c r="AF62" s="193"/>
      <c r="AG62" s="193"/>
      <c r="AH62" s="193"/>
      <c r="AI62" s="193"/>
      <c r="AJ62" s="193"/>
      <c r="AK62" s="193"/>
      <c r="AL62" s="193"/>
      <c r="AM62" s="193"/>
      <c r="AN62" s="193"/>
      <c r="AO62" s="193">
        <v>5</v>
      </c>
      <c r="AP62" s="193"/>
      <c r="AQ62" s="193"/>
      <c r="AR62" s="193"/>
      <c r="AS62" s="193"/>
      <c r="AT62" s="193"/>
      <c r="AU62" s="193"/>
      <c r="AV62" s="193"/>
      <c r="AW62" s="193">
        <v>6</v>
      </c>
      <c r="AX62" s="193"/>
      <c r="AY62" s="193"/>
      <c r="AZ62" s="193"/>
      <c r="BA62" s="193"/>
      <c r="BB62" s="193"/>
      <c r="BC62" s="193"/>
      <c r="BD62" s="193"/>
      <c r="BE62" s="193">
        <v>7</v>
      </c>
      <c r="BF62" s="193"/>
      <c r="BG62" s="193"/>
      <c r="BH62" s="193"/>
      <c r="BI62" s="193"/>
      <c r="BJ62" s="193"/>
      <c r="BK62" s="193"/>
      <c r="BL62" s="193"/>
    </row>
    <row r="63" spans="1:79" x14ac:dyDescent="0.2">
      <c r="A63" s="236" t="str">
        <f>D48</f>
        <v>Проведення реконструкції об’єктів</v>
      </c>
      <c r="B63" s="237"/>
      <c r="C63" s="237"/>
      <c r="D63" s="237"/>
      <c r="E63" s="237"/>
      <c r="F63" s="237"/>
      <c r="G63" s="237"/>
      <c r="H63" s="237"/>
      <c r="I63" s="237"/>
      <c r="J63" s="237"/>
      <c r="K63" s="237"/>
      <c r="L63" s="237"/>
      <c r="M63" s="237"/>
      <c r="N63" s="237"/>
      <c r="O63" s="237"/>
      <c r="P63" s="237"/>
      <c r="Q63" s="237"/>
      <c r="R63" s="237"/>
      <c r="S63" s="237"/>
      <c r="T63" s="237"/>
      <c r="U63" s="237"/>
      <c r="V63" s="237"/>
      <c r="W63" s="237"/>
      <c r="X63" s="237"/>
      <c r="Y63" s="237"/>
      <c r="Z63" s="237"/>
      <c r="AA63" s="237"/>
      <c r="AB63" s="237"/>
      <c r="AC63" s="237"/>
      <c r="AD63" s="237"/>
      <c r="AE63" s="237"/>
      <c r="AF63" s="237"/>
      <c r="AG63" s="237"/>
      <c r="AH63" s="237"/>
      <c r="AI63" s="237"/>
      <c r="AJ63" s="237"/>
      <c r="AK63" s="237"/>
      <c r="AL63" s="237"/>
      <c r="AM63" s="237"/>
      <c r="AN63" s="237"/>
      <c r="AO63" s="237"/>
      <c r="AP63" s="237"/>
      <c r="AQ63" s="237"/>
      <c r="AR63" s="237"/>
      <c r="AS63" s="237"/>
      <c r="AT63" s="237"/>
      <c r="AU63" s="237"/>
      <c r="AV63" s="237"/>
      <c r="AW63" s="237"/>
      <c r="AX63" s="237"/>
      <c r="AY63" s="237"/>
      <c r="AZ63" s="237"/>
      <c r="BA63" s="237"/>
      <c r="BB63" s="237"/>
      <c r="BC63" s="237"/>
      <c r="BD63" s="237"/>
      <c r="BE63" s="237"/>
      <c r="BF63" s="237"/>
      <c r="BG63" s="237"/>
      <c r="BH63" s="237"/>
      <c r="BI63" s="237"/>
      <c r="BJ63" s="237"/>
      <c r="BK63" s="237"/>
      <c r="BL63" s="238"/>
    </row>
    <row r="64" spans="1:79" s="61" customFormat="1" ht="12.75" customHeight="1" x14ac:dyDescent="0.2">
      <c r="A64" s="204">
        <v>1</v>
      </c>
      <c r="B64" s="204"/>
      <c r="C64" s="204"/>
      <c r="D64" s="204"/>
      <c r="E64" s="204"/>
      <c r="F64" s="204"/>
      <c r="G64" s="209" t="s">
        <v>60</v>
      </c>
      <c r="H64" s="210"/>
      <c r="I64" s="210"/>
      <c r="J64" s="210"/>
      <c r="K64" s="210"/>
      <c r="L64" s="210"/>
      <c r="M64" s="210"/>
      <c r="N64" s="210"/>
      <c r="O64" s="210"/>
      <c r="P64" s="210"/>
      <c r="Q64" s="210"/>
      <c r="R64" s="210"/>
      <c r="S64" s="210"/>
      <c r="T64" s="210"/>
      <c r="U64" s="210"/>
      <c r="V64" s="210"/>
      <c r="W64" s="210"/>
      <c r="X64" s="210"/>
      <c r="Y64" s="211"/>
      <c r="Z64" s="212"/>
      <c r="AA64" s="212"/>
      <c r="AB64" s="212"/>
      <c r="AC64" s="212"/>
      <c r="AD64" s="212"/>
      <c r="AE64" s="213"/>
      <c r="AF64" s="213"/>
      <c r="AG64" s="213"/>
      <c r="AH64" s="213"/>
      <c r="AI64" s="213"/>
      <c r="AJ64" s="213"/>
      <c r="AK64" s="213"/>
      <c r="AL64" s="213"/>
      <c r="AM64" s="213"/>
      <c r="AN64" s="214"/>
      <c r="AO64" s="161"/>
      <c r="AP64" s="161"/>
      <c r="AQ64" s="161"/>
      <c r="AR64" s="161"/>
      <c r="AS64" s="161"/>
      <c r="AT64" s="161"/>
      <c r="AU64" s="161"/>
      <c r="AV64" s="161"/>
      <c r="AW64" s="161"/>
      <c r="AX64" s="161"/>
      <c r="AY64" s="161"/>
      <c r="AZ64" s="161"/>
      <c r="BA64" s="161"/>
      <c r="BB64" s="161"/>
      <c r="BC64" s="161"/>
      <c r="BD64" s="161"/>
      <c r="BE64" s="161"/>
      <c r="BF64" s="161"/>
      <c r="BG64" s="161"/>
      <c r="BH64" s="161"/>
      <c r="BI64" s="161"/>
      <c r="BJ64" s="161"/>
      <c r="BK64" s="161"/>
      <c r="BL64" s="161"/>
      <c r="CA64" s="61" t="s">
        <v>16</v>
      </c>
    </row>
    <row r="65" spans="1:79" ht="24.75" customHeight="1" x14ac:dyDescent="0.2">
      <c r="A65" s="141"/>
      <c r="B65" s="141"/>
      <c r="C65" s="141"/>
      <c r="D65" s="141"/>
      <c r="E65" s="141"/>
      <c r="F65" s="141"/>
      <c r="G65" s="162" t="s">
        <v>66</v>
      </c>
      <c r="H65" s="239"/>
      <c r="I65" s="239"/>
      <c r="J65" s="239"/>
      <c r="K65" s="239"/>
      <c r="L65" s="239"/>
      <c r="M65" s="239"/>
      <c r="N65" s="239"/>
      <c r="O65" s="239"/>
      <c r="P65" s="239"/>
      <c r="Q65" s="239"/>
      <c r="R65" s="239"/>
      <c r="S65" s="239"/>
      <c r="T65" s="239"/>
      <c r="U65" s="239"/>
      <c r="V65" s="239"/>
      <c r="W65" s="239"/>
      <c r="X65" s="239"/>
      <c r="Y65" s="240"/>
      <c r="Z65" s="145" t="s">
        <v>67</v>
      </c>
      <c r="AA65" s="145"/>
      <c r="AB65" s="145"/>
      <c r="AC65" s="145"/>
      <c r="AD65" s="145"/>
      <c r="AE65" s="215" t="s">
        <v>448</v>
      </c>
      <c r="AF65" s="215"/>
      <c r="AG65" s="215"/>
      <c r="AH65" s="215"/>
      <c r="AI65" s="215"/>
      <c r="AJ65" s="215"/>
      <c r="AK65" s="215"/>
      <c r="AL65" s="215"/>
      <c r="AM65" s="215"/>
      <c r="AN65" s="216"/>
      <c r="AO65" s="160">
        <v>0</v>
      </c>
      <c r="AP65" s="160"/>
      <c r="AQ65" s="160"/>
      <c r="AR65" s="160"/>
      <c r="AS65" s="160"/>
      <c r="AT65" s="160"/>
      <c r="AU65" s="160"/>
      <c r="AV65" s="160"/>
      <c r="AW65" s="160">
        <v>8600000</v>
      </c>
      <c r="AX65" s="160"/>
      <c r="AY65" s="160"/>
      <c r="AZ65" s="160"/>
      <c r="BA65" s="160"/>
      <c r="BB65" s="160"/>
      <c r="BC65" s="160"/>
      <c r="BD65" s="160"/>
      <c r="BE65" s="160">
        <f t="shared" ref="BE65:BE71" si="1">AO65+AW65</f>
        <v>8600000</v>
      </c>
      <c r="BF65" s="160"/>
      <c r="BG65" s="160"/>
      <c r="BH65" s="160"/>
      <c r="BI65" s="160"/>
      <c r="BJ65" s="160"/>
      <c r="BK65" s="160"/>
      <c r="BL65" s="160"/>
    </row>
    <row r="66" spans="1:79" s="61" customFormat="1" ht="12.75" customHeight="1" x14ac:dyDescent="0.2">
      <c r="A66" s="204">
        <v>2</v>
      </c>
      <c r="B66" s="204"/>
      <c r="C66" s="204"/>
      <c r="D66" s="204"/>
      <c r="E66" s="204"/>
      <c r="F66" s="204"/>
      <c r="G66" s="209" t="s">
        <v>69</v>
      </c>
      <c r="H66" s="210"/>
      <c r="I66" s="210"/>
      <c r="J66" s="210"/>
      <c r="K66" s="210"/>
      <c r="L66" s="210"/>
      <c r="M66" s="210"/>
      <c r="N66" s="210"/>
      <c r="O66" s="210"/>
      <c r="P66" s="210"/>
      <c r="Q66" s="210"/>
      <c r="R66" s="210"/>
      <c r="S66" s="210"/>
      <c r="T66" s="210"/>
      <c r="U66" s="210"/>
      <c r="V66" s="210"/>
      <c r="W66" s="210"/>
      <c r="X66" s="210"/>
      <c r="Y66" s="211"/>
      <c r="Z66" s="212"/>
      <c r="AA66" s="212"/>
      <c r="AB66" s="212"/>
      <c r="AC66" s="212"/>
      <c r="AD66" s="212"/>
      <c r="AE66" s="213"/>
      <c r="AF66" s="213"/>
      <c r="AG66" s="213"/>
      <c r="AH66" s="213"/>
      <c r="AI66" s="213"/>
      <c r="AJ66" s="213"/>
      <c r="AK66" s="213"/>
      <c r="AL66" s="213"/>
      <c r="AM66" s="213"/>
      <c r="AN66" s="214"/>
      <c r="AO66" s="161"/>
      <c r="AP66" s="161"/>
      <c r="AQ66" s="161"/>
      <c r="AR66" s="161"/>
      <c r="AS66" s="161"/>
      <c r="AT66" s="161"/>
      <c r="AU66" s="161"/>
      <c r="AV66" s="161"/>
      <c r="AW66" s="161"/>
      <c r="AX66" s="161"/>
      <c r="AY66" s="161"/>
      <c r="AZ66" s="161"/>
      <c r="BA66" s="161"/>
      <c r="BB66" s="161"/>
      <c r="BC66" s="161"/>
      <c r="BD66" s="161"/>
      <c r="BE66" s="161"/>
      <c r="BF66" s="161"/>
      <c r="BG66" s="161"/>
      <c r="BH66" s="161"/>
      <c r="BI66" s="161"/>
      <c r="BJ66" s="161"/>
      <c r="BK66" s="161"/>
      <c r="BL66" s="161"/>
    </row>
    <row r="67" spans="1:79" ht="12.75" customHeight="1" x14ac:dyDescent="0.2">
      <c r="A67" s="141"/>
      <c r="B67" s="141"/>
      <c r="C67" s="141"/>
      <c r="D67" s="141"/>
      <c r="E67" s="141"/>
      <c r="F67" s="141"/>
      <c r="G67" s="142" t="s">
        <v>505</v>
      </c>
      <c r="H67" s="143"/>
      <c r="I67" s="143"/>
      <c r="J67" s="143"/>
      <c r="K67" s="143"/>
      <c r="L67" s="143"/>
      <c r="M67" s="143"/>
      <c r="N67" s="143"/>
      <c r="O67" s="143"/>
      <c r="P67" s="143"/>
      <c r="Q67" s="143"/>
      <c r="R67" s="143"/>
      <c r="S67" s="143"/>
      <c r="T67" s="143"/>
      <c r="U67" s="143"/>
      <c r="V67" s="143"/>
      <c r="W67" s="143"/>
      <c r="X67" s="143"/>
      <c r="Y67" s="144"/>
      <c r="Z67" s="145" t="s">
        <v>63</v>
      </c>
      <c r="AA67" s="145"/>
      <c r="AB67" s="145"/>
      <c r="AC67" s="145"/>
      <c r="AD67" s="145"/>
      <c r="AE67" s="185" t="s">
        <v>223</v>
      </c>
      <c r="AF67" s="186"/>
      <c r="AG67" s="186"/>
      <c r="AH67" s="186"/>
      <c r="AI67" s="186"/>
      <c r="AJ67" s="186"/>
      <c r="AK67" s="186"/>
      <c r="AL67" s="186"/>
      <c r="AM67" s="186"/>
      <c r="AN67" s="187"/>
      <c r="AO67" s="160">
        <v>0</v>
      </c>
      <c r="AP67" s="160"/>
      <c r="AQ67" s="160"/>
      <c r="AR67" s="160"/>
      <c r="AS67" s="160"/>
      <c r="AT67" s="160"/>
      <c r="AU67" s="160"/>
      <c r="AV67" s="160"/>
      <c r="AW67" s="160">
        <v>1</v>
      </c>
      <c r="AX67" s="160"/>
      <c r="AY67" s="160"/>
      <c r="AZ67" s="160"/>
      <c r="BA67" s="160"/>
      <c r="BB67" s="160"/>
      <c r="BC67" s="160"/>
      <c r="BD67" s="160"/>
      <c r="BE67" s="160">
        <f t="shared" si="1"/>
        <v>1</v>
      </c>
      <c r="BF67" s="160"/>
      <c r="BG67" s="160"/>
      <c r="BH67" s="160"/>
      <c r="BI67" s="160"/>
      <c r="BJ67" s="160"/>
      <c r="BK67" s="160"/>
      <c r="BL67" s="160"/>
    </row>
    <row r="68" spans="1:79" s="61" customFormat="1" ht="12.75" customHeight="1" x14ac:dyDescent="0.2">
      <c r="A68" s="204">
        <v>3</v>
      </c>
      <c r="B68" s="204"/>
      <c r="C68" s="204"/>
      <c r="D68" s="204"/>
      <c r="E68" s="204"/>
      <c r="F68" s="204"/>
      <c r="G68" s="218" t="s">
        <v>74</v>
      </c>
      <c r="H68" s="219"/>
      <c r="I68" s="219"/>
      <c r="J68" s="219"/>
      <c r="K68" s="219"/>
      <c r="L68" s="219"/>
      <c r="M68" s="219"/>
      <c r="N68" s="219"/>
      <c r="O68" s="219"/>
      <c r="P68" s="219"/>
      <c r="Q68" s="219"/>
      <c r="R68" s="219"/>
      <c r="S68" s="219"/>
      <c r="T68" s="219"/>
      <c r="U68" s="219"/>
      <c r="V68" s="219"/>
      <c r="W68" s="219"/>
      <c r="X68" s="219"/>
      <c r="Y68" s="220"/>
      <c r="Z68" s="212"/>
      <c r="AA68" s="212"/>
      <c r="AB68" s="212"/>
      <c r="AC68" s="212"/>
      <c r="AD68" s="212"/>
      <c r="AE68" s="218"/>
      <c r="AF68" s="219"/>
      <c r="AG68" s="219"/>
      <c r="AH68" s="219"/>
      <c r="AI68" s="219"/>
      <c r="AJ68" s="219"/>
      <c r="AK68" s="219"/>
      <c r="AL68" s="219"/>
      <c r="AM68" s="219"/>
      <c r="AN68" s="220"/>
      <c r="AO68" s="161"/>
      <c r="AP68" s="161"/>
      <c r="AQ68" s="161"/>
      <c r="AR68" s="161"/>
      <c r="AS68" s="161"/>
      <c r="AT68" s="161"/>
      <c r="AU68" s="161"/>
      <c r="AV68" s="161"/>
      <c r="AW68" s="161"/>
      <c r="AX68" s="161"/>
      <c r="AY68" s="161"/>
      <c r="AZ68" s="161"/>
      <c r="BA68" s="161"/>
      <c r="BB68" s="161"/>
      <c r="BC68" s="161"/>
      <c r="BD68" s="161"/>
      <c r="BE68" s="161"/>
      <c r="BF68" s="161"/>
      <c r="BG68" s="161"/>
      <c r="BH68" s="161"/>
      <c r="BI68" s="161"/>
      <c r="BJ68" s="161"/>
      <c r="BK68" s="161"/>
      <c r="BL68" s="161"/>
    </row>
    <row r="69" spans="1:79" ht="12.75" customHeight="1" x14ac:dyDescent="0.2">
      <c r="A69" s="141"/>
      <c r="B69" s="141"/>
      <c r="C69" s="141"/>
      <c r="D69" s="141"/>
      <c r="E69" s="141"/>
      <c r="F69" s="141"/>
      <c r="G69" s="142" t="s">
        <v>506</v>
      </c>
      <c r="H69" s="143"/>
      <c r="I69" s="143"/>
      <c r="J69" s="143"/>
      <c r="K69" s="143"/>
      <c r="L69" s="143"/>
      <c r="M69" s="143"/>
      <c r="N69" s="143"/>
      <c r="O69" s="143"/>
      <c r="P69" s="143"/>
      <c r="Q69" s="143"/>
      <c r="R69" s="143"/>
      <c r="S69" s="143"/>
      <c r="T69" s="143"/>
      <c r="U69" s="143"/>
      <c r="V69" s="143"/>
      <c r="W69" s="143"/>
      <c r="X69" s="143"/>
      <c r="Y69" s="144"/>
      <c r="Z69" s="145" t="s">
        <v>67</v>
      </c>
      <c r="AA69" s="145"/>
      <c r="AB69" s="145"/>
      <c r="AC69" s="145"/>
      <c r="AD69" s="145"/>
      <c r="AE69" s="185" t="s">
        <v>76</v>
      </c>
      <c r="AF69" s="186"/>
      <c r="AG69" s="186"/>
      <c r="AH69" s="186"/>
      <c r="AI69" s="186"/>
      <c r="AJ69" s="186"/>
      <c r="AK69" s="186"/>
      <c r="AL69" s="186"/>
      <c r="AM69" s="186"/>
      <c r="AN69" s="187"/>
      <c r="AO69" s="160">
        <v>0</v>
      </c>
      <c r="AP69" s="160"/>
      <c r="AQ69" s="160"/>
      <c r="AR69" s="160"/>
      <c r="AS69" s="160"/>
      <c r="AT69" s="160"/>
      <c r="AU69" s="160"/>
      <c r="AV69" s="160"/>
      <c r="AW69" s="160">
        <v>8600000</v>
      </c>
      <c r="AX69" s="160"/>
      <c r="AY69" s="160"/>
      <c r="AZ69" s="160"/>
      <c r="BA69" s="160"/>
      <c r="BB69" s="160"/>
      <c r="BC69" s="160"/>
      <c r="BD69" s="160"/>
      <c r="BE69" s="160">
        <f t="shared" si="1"/>
        <v>8600000</v>
      </c>
      <c r="BF69" s="160"/>
      <c r="BG69" s="160"/>
      <c r="BH69" s="160"/>
      <c r="BI69" s="160"/>
      <c r="BJ69" s="160"/>
      <c r="BK69" s="160"/>
      <c r="BL69" s="160"/>
    </row>
    <row r="70" spans="1:79" s="61" customFormat="1" ht="12.75" customHeight="1" x14ac:dyDescent="0.2">
      <c r="A70" s="204">
        <v>4</v>
      </c>
      <c r="B70" s="204"/>
      <c r="C70" s="204"/>
      <c r="D70" s="204"/>
      <c r="E70" s="204"/>
      <c r="F70" s="204"/>
      <c r="G70" s="218" t="s">
        <v>79</v>
      </c>
      <c r="H70" s="219"/>
      <c r="I70" s="219"/>
      <c r="J70" s="219"/>
      <c r="K70" s="219"/>
      <c r="L70" s="219"/>
      <c r="M70" s="219"/>
      <c r="N70" s="219"/>
      <c r="O70" s="219"/>
      <c r="P70" s="219"/>
      <c r="Q70" s="219"/>
      <c r="R70" s="219"/>
      <c r="S70" s="219"/>
      <c r="T70" s="219"/>
      <c r="U70" s="219"/>
      <c r="V70" s="219"/>
      <c r="W70" s="219"/>
      <c r="X70" s="219"/>
      <c r="Y70" s="220"/>
      <c r="Z70" s="212"/>
      <c r="AA70" s="212"/>
      <c r="AB70" s="212"/>
      <c r="AC70" s="212"/>
      <c r="AD70" s="212"/>
      <c r="AE70" s="205"/>
      <c r="AF70" s="206"/>
      <c r="AG70" s="206"/>
      <c r="AH70" s="206"/>
      <c r="AI70" s="206"/>
      <c r="AJ70" s="206"/>
      <c r="AK70" s="206"/>
      <c r="AL70" s="206"/>
      <c r="AM70" s="206"/>
      <c r="AN70" s="207"/>
      <c r="AO70" s="161"/>
      <c r="AP70" s="161"/>
      <c r="AQ70" s="161"/>
      <c r="AR70" s="161"/>
      <c r="AS70" s="161"/>
      <c r="AT70" s="161"/>
      <c r="AU70" s="161"/>
      <c r="AV70" s="161"/>
      <c r="AW70" s="161"/>
      <c r="AX70" s="161"/>
      <c r="AY70" s="161"/>
      <c r="AZ70" s="161"/>
      <c r="BA70" s="161"/>
      <c r="BB70" s="161"/>
      <c r="BC70" s="161"/>
      <c r="BD70" s="161"/>
      <c r="BE70" s="161"/>
      <c r="BF70" s="161"/>
      <c r="BG70" s="161"/>
      <c r="BH70" s="161"/>
      <c r="BI70" s="161"/>
      <c r="BJ70" s="161"/>
      <c r="BK70" s="161"/>
      <c r="BL70" s="161"/>
    </row>
    <row r="71" spans="1:79" ht="18.75" customHeight="1" x14ac:dyDescent="0.2">
      <c r="A71" s="141"/>
      <c r="B71" s="141"/>
      <c r="C71" s="141"/>
      <c r="D71" s="141"/>
      <c r="E71" s="141"/>
      <c r="F71" s="141"/>
      <c r="G71" s="142" t="s">
        <v>507</v>
      </c>
      <c r="H71" s="143"/>
      <c r="I71" s="143"/>
      <c r="J71" s="143"/>
      <c r="K71" s="143"/>
      <c r="L71" s="143"/>
      <c r="M71" s="143"/>
      <c r="N71" s="143"/>
      <c r="O71" s="143"/>
      <c r="P71" s="143"/>
      <c r="Q71" s="143"/>
      <c r="R71" s="143"/>
      <c r="S71" s="143"/>
      <c r="T71" s="143"/>
      <c r="U71" s="143"/>
      <c r="V71" s="143"/>
      <c r="W71" s="143"/>
      <c r="X71" s="143"/>
      <c r="Y71" s="144"/>
      <c r="Z71" s="145" t="s">
        <v>81</v>
      </c>
      <c r="AA71" s="145"/>
      <c r="AB71" s="145"/>
      <c r="AC71" s="145"/>
      <c r="AD71" s="145"/>
      <c r="AE71" s="185" t="s">
        <v>76</v>
      </c>
      <c r="AF71" s="186"/>
      <c r="AG71" s="186"/>
      <c r="AH71" s="186"/>
      <c r="AI71" s="186"/>
      <c r="AJ71" s="186"/>
      <c r="AK71" s="186"/>
      <c r="AL71" s="186"/>
      <c r="AM71" s="186"/>
      <c r="AN71" s="187"/>
      <c r="AO71" s="160">
        <v>0</v>
      </c>
      <c r="AP71" s="160"/>
      <c r="AQ71" s="160"/>
      <c r="AR71" s="160"/>
      <c r="AS71" s="160"/>
      <c r="AT71" s="160"/>
      <c r="AU71" s="160"/>
      <c r="AV71" s="160"/>
      <c r="AW71" s="230">
        <v>45</v>
      </c>
      <c r="AX71" s="230"/>
      <c r="AY71" s="230"/>
      <c r="AZ71" s="230"/>
      <c r="BA71" s="230"/>
      <c r="BB71" s="230"/>
      <c r="BC71" s="230"/>
      <c r="BD71" s="230"/>
      <c r="BE71" s="230">
        <f t="shared" si="1"/>
        <v>45</v>
      </c>
      <c r="BF71" s="230"/>
      <c r="BG71" s="230"/>
      <c r="BH71" s="230"/>
      <c r="BI71" s="230"/>
      <c r="BJ71" s="230"/>
      <c r="BK71" s="230"/>
      <c r="BL71" s="230"/>
    </row>
    <row r="72" spans="1:79" x14ac:dyDescent="0.2">
      <c r="A72" s="236" t="str">
        <f>D49</f>
        <v>Проведення капітального ремонту об’єктів</v>
      </c>
      <c r="B72" s="237"/>
      <c r="C72" s="237"/>
      <c r="D72" s="237"/>
      <c r="E72" s="237"/>
      <c r="F72" s="237"/>
      <c r="G72" s="237"/>
      <c r="H72" s="237"/>
      <c r="I72" s="237"/>
      <c r="J72" s="237"/>
      <c r="K72" s="237"/>
      <c r="L72" s="237"/>
      <c r="M72" s="237"/>
      <c r="N72" s="237"/>
      <c r="O72" s="237"/>
      <c r="P72" s="237"/>
      <c r="Q72" s="237"/>
      <c r="R72" s="237"/>
      <c r="S72" s="237"/>
      <c r="T72" s="237"/>
      <c r="U72" s="237"/>
      <c r="V72" s="237"/>
      <c r="W72" s="237"/>
      <c r="X72" s="237"/>
      <c r="Y72" s="237"/>
      <c r="Z72" s="237"/>
      <c r="AA72" s="237"/>
      <c r="AB72" s="237"/>
      <c r="AC72" s="237"/>
      <c r="AD72" s="237"/>
      <c r="AE72" s="237"/>
      <c r="AF72" s="237"/>
      <c r="AG72" s="237"/>
      <c r="AH72" s="237"/>
      <c r="AI72" s="237"/>
      <c r="AJ72" s="237"/>
      <c r="AK72" s="237"/>
      <c r="AL72" s="237"/>
      <c r="AM72" s="237"/>
      <c r="AN72" s="237"/>
      <c r="AO72" s="237"/>
      <c r="AP72" s="237"/>
      <c r="AQ72" s="237"/>
      <c r="AR72" s="237"/>
      <c r="AS72" s="237"/>
      <c r="AT72" s="237"/>
      <c r="AU72" s="237"/>
      <c r="AV72" s="237"/>
      <c r="AW72" s="237"/>
      <c r="AX72" s="237"/>
      <c r="AY72" s="237"/>
      <c r="AZ72" s="237"/>
      <c r="BA72" s="237"/>
      <c r="BB72" s="237"/>
      <c r="BC72" s="237"/>
      <c r="BD72" s="237"/>
      <c r="BE72" s="237"/>
      <c r="BF72" s="237"/>
      <c r="BG72" s="237"/>
      <c r="BH72" s="237"/>
      <c r="BI72" s="237"/>
      <c r="BJ72" s="237"/>
      <c r="BK72" s="237"/>
      <c r="BL72" s="238"/>
    </row>
    <row r="73" spans="1:79" s="61" customFormat="1" ht="12.75" customHeight="1" x14ac:dyDescent="0.2">
      <c r="A73" s="204">
        <v>1</v>
      </c>
      <c r="B73" s="204"/>
      <c r="C73" s="204"/>
      <c r="D73" s="204"/>
      <c r="E73" s="204"/>
      <c r="F73" s="204"/>
      <c r="G73" s="209" t="s">
        <v>60</v>
      </c>
      <c r="H73" s="210"/>
      <c r="I73" s="210"/>
      <c r="J73" s="210"/>
      <c r="K73" s="210"/>
      <c r="L73" s="210"/>
      <c r="M73" s="210"/>
      <c r="N73" s="210"/>
      <c r="O73" s="210"/>
      <c r="P73" s="210"/>
      <c r="Q73" s="210"/>
      <c r="R73" s="210"/>
      <c r="S73" s="210"/>
      <c r="T73" s="210"/>
      <c r="U73" s="210"/>
      <c r="V73" s="210"/>
      <c r="W73" s="210"/>
      <c r="X73" s="210"/>
      <c r="Y73" s="211"/>
      <c r="Z73" s="212"/>
      <c r="AA73" s="212"/>
      <c r="AB73" s="212"/>
      <c r="AC73" s="212"/>
      <c r="AD73" s="212"/>
      <c r="AE73" s="213"/>
      <c r="AF73" s="213"/>
      <c r="AG73" s="213"/>
      <c r="AH73" s="213"/>
      <c r="AI73" s="213"/>
      <c r="AJ73" s="213"/>
      <c r="AK73" s="213"/>
      <c r="AL73" s="213"/>
      <c r="AM73" s="213"/>
      <c r="AN73" s="214"/>
      <c r="AO73" s="161"/>
      <c r="AP73" s="161"/>
      <c r="AQ73" s="161"/>
      <c r="AR73" s="161"/>
      <c r="AS73" s="161"/>
      <c r="AT73" s="161"/>
      <c r="AU73" s="161"/>
      <c r="AV73" s="161"/>
      <c r="AW73" s="161"/>
      <c r="AX73" s="161"/>
      <c r="AY73" s="161"/>
      <c r="AZ73" s="161"/>
      <c r="BA73" s="161"/>
      <c r="BB73" s="161"/>
      <c r="BC73" s="161"/>
      <c r="BD73" s="161"/>
      <c r="BE73" s="161"/>
      <c r="BF73" s="161"/>
      <c r="BG73" s="161"/>
      <c r="BH73" s="161"/>
      <c r="BI73" s="161"/>
      <c r="BJ73" s="161"/>
      <c r="BK73" s="161"/>
      <c r="BL73" s="161"/>
      <c r="CA73" s="61" t="s">
        <v>16</v>
      </c>
    </row>
    <row r="74" spans="1:79" ht="27.75" customHeight="1" x14ac:dyDescent="0.2">
      <c r="A74" s="141"/>
      <c r="B74" s="141"/>
      <c r="C74" s="141"/>
      <c r="D74" s="141"/>
      <c r="E74" s="141"/>
      <c r="F74" s="141"/>
      <c r="G74" s="162" t="s">
        <v>66</v>
      </c>
      <c r="H74" s="239"/>
      <c r="I74" s="239"/>
      <c r="J74" s="239"/>
      <c r="K74" s="239"/>
      <c r="L74" s="239"/>
      <c r="M74" s="239"/>
      <c r="N74" s="239"/>
      <c r="O74" s="239"/>
      <c r="P74" s="239"/>
      <c r="Q74" s="239"/>
      <c r="R74" s="239"/>
      <c r="S74" s="239"/>
      <c r="T74" s="239"/>
      <c r="U74" s="239"/>
      <c r="V74" s="239"/>
      <c r="W74" s="239"/>
      <c r="X74" s="239"/>
      <c r="Y74" s="240"/>
      <c r="Z74" s="145" t="s">
        <v>67</v>
      </c>
      <c r="AA74" s="145"/>
      <c r="AB74" s="145"/>
      <c r="AC74" s="145"/>
      <c r="AD74" s="145"/>
      <c r="AE74" s="215" t="s">
        <v>448</v>
      </c>
      <c r="AF74" s="215"/>
      <c r="AG74" s="215"/>
      <c r="AH74" s="215"/>
      <c r="AI74" s="215"/>
      <c r="AJ74" s="215"/>
      <c r="AK74" s="215"/>
      <c r="AL74" s="215"/>
      <c r="AM74" s="215"/>
      <c r="AN74" s="216"/>
      <c r="AO74" s="160">
        <v>0</v>
      </c>
      <c r="AP74" s="160"/>
      <c r="AQ74" s="160"/>
      <c r="AR74" s="160"/>
      <c r="AS74" s="160"/>
      <c r="AT74" s="160"/>
      <c r="AU74" s="160"/>
      <c r="AV74" s="160"/>
      <c r="AW74" s="160">
        <v>10600000</v>
      </c>
      <c r="AX74" s="160"/>
      <c r="AY74" s="160"/>
      <c r="AZ74" s="160"/>
      <c r="BA74" s="160"/>
      <c r="BB74" s="160"/>
      <c r="BC74" s="160"/>
      <c r="BD74" s="160"/>
      <c r="BE74" s="160">
        <f t="shared" ref="BE74" si="2">AO74+AW74</f>
        <v>10600000</v>
      </c>
      <c r="BF74" s="160"/>
      <c r="BG74" s="160"/>
      <c r="BH74" s="160"/>
      <c r="BI74" s="160"/>
      <c r="BJ74" s="160"/>
      <c r="BK74" s="160"/>
      <c r="BL74" s="160"/>
    </row>
    <row r="75" spans="1:79" s="61" customFormat="1" ht="12.75" customHeight="1" x14ac:dyDescent="0.2">
      <c r="A75" s="204">
        <v>2</v>
      </c>
      <c r="B75" s="204"/>
      <c r="C75" s="204"/>
      <c r="D75" s="204"/>
      <c r="E75" s="204"/>
      <c r="F75" s="204"/>
      <c r="G75" s="209" t="s">
        <v>69</v>
      </c>
      <c r="H75" s="210"/>
      <c r="I75" s="210"/>
      <c r="J75" s="210"/>
      <c r="K75" s="210"/>
      <c r="L75" s="210"/>
      <c r="M75" s="210"/>
      <c r="N75" s="210"/>
      <c r="O75" s="210"/>
      <c r="P75" s="210"/>
      <c r="Q75" s="210"/>
      <c r="R75" s="210"/>
      <c r="S75" s="210"/>
      <c r="T75" s="210"/>
      <c r="U75" s="210"/>
      <c r="V75" s="210"/>
      <c r="W75" s="210"/>
      <c r="X75" s="210"/>
      <c r="Y75" s="211"/>
      <c r="Z75" s="212"/>
      <c r="AA75" s="212"/>
      <c r="AB75" s="212"/>
      <c r="AC75" s="212"/>
      <c r="AD75" s="212"/>
      <c r="AE75" s="213"/>
      <c r="AF75" s="213"/>
      <c r="AG75" s="213"/>
      <c r="AH75" s="213"/>
      <c r="AI75" s="213"/>
      <c r="AJ75" s="213"/>
      <c r="AK75" s="213"/>
      <c r="AL75" s="213"/>
      <c r="AM75" s="213"/>
      <c r="AN75" s="214"/>
      <c r="AO75" s="161"/>
      <c r="AP75" s="161"/>
      <c r="AQ75" s="161"/>
      <c r="AR75" s="161"/>
      <c r="AS75" s="161"/>
      <c r="AT75" s="161"/>
      <c r="AU75" s="161"/>
      <c r="AV75" s="161"/>
      <c r="AW75" s="161"/>
      <c r="AX75" s="161"/>
      <c r="AY75" s="161"/>
      <c r="AZ75" s="161"/>
      <c r="BA75" s="161"/>
      <c r="BB75" s="161"/>
      <c r="BC75" s="161"/>
      <c r="BD75" s="161"/>
      <c r="BE75" s="161"/>
      <c r="BF75" s="161"/>
      <c r="BG75" s="161"/>
      <c r="BH75" s="161"/>
      <c r="BI75" s="161"/>
      <c r="BJ75" s="161"/>
      <c r="BK75" s="161"/>
      <c r="BL75" s="161"/>
    </row>
    <row r="76" spans="1:79" ht="12.75" customHeight="1" x14ac:dyDescent="0.2">
      <c r="A76" s="141"/>
      <c r="B76" s="141"/>
      <c r="C76" s="141"/>
      <c r="D76" s="141"/>
      <c r="E76" s="141"/>
      <c r="F76" s="141"/>
      <c r="G76" s="142" t="s">
        <v>363</v>
      </c>
      <c r="H76" s="143"/>
      <c r="I76" s="143"/>
      <c r="J76" s="143"/>
      <c r="K76" s="143"/>
      <c r="L76" s="143"/>
      <c r="M76" s="143"/>
      <c r="N76" s="143"/>
      <c r="O76" s="143"/>
      <c r="P76" s="143"/>
      <c r="Q76" s="143"/>
      <c r="R76" s="143"/>
      <c r="S76" s="143"/>
      <c r="T76" s="143"/>
      <c r="U76" s="143"/>
      <c r="V76" s="143"/>
      <c r="W76" s="143"/>
      <c r="X76" s="143"/>
      <c r="Y76" s="144"/>
      <c r="Z76" s="145" t="s">
        <v>63</v>
      </c>
      <c r="AA76" s="145"/>
      <c r="AB76" s="145"/>
      <c r="AC76" s="145"/>
      <c r="AD76" s="145"/>
      <c r="AE76" s="185" t="s">
        <v>223</v>
      </c>
      <c r="AF76" s="186"/>
      <c r="AG76" s="186"/>
      <c r="AH76" s="186"/>
      <c r="AI76" s="186"/>
      <c r="AJ76" s="186"/>
      <c r="AK76" s="186"/>
      <c r="AL76" s="186"/>
      <c r="AM76" s="186"/>
      <c r="AN76" s="187"/>
      <c r="AO76" s="160">
        <v>0</v>
      </c>
      <c r="AP76" s="160"/>
      <c r="AQ76" s="160"/>
      <c r="AR76" s="160"/>
      <c r="AS76" s="160"/>
      <c r="AT76" s="160"/>
      <c r="AU76" s="160"/>
      <c r="AV76" s="160"/>
      <c r="AW76" s="160">
        <v>1</v>
      </c>
      <c r="AX76" s="160"/>
      <c r="AY76" s="160"/>
      <c r="AZ76" s="160"/>
      <c r="BA76" s="160"/>
      <c r="BB76" s="160"/>
      <c r="BC76" s="160"/>
      <c r="BD76" s="160"/>
      <c r="BE76" s="160">
        <f t="shared" ref="BE76" si="3">AO76+AW76</f>
        <v>1</v>
      </c>
      <c r="BF76" s="160"/>
      <c r="BG76" s="160"/>
      <c r="BH76" s="160"/>
      <c r="BI76" s="160"/>
      <c r="BJ76" s="160"/>
      <c r="BK76" s="160"/>
      <c r="BL76" s="160"/>
    </row>
    <row r="77" spans="1:79" s="61" customFormat="1" ht="12.75" customHeight="1" x14ac:dyDescent="0.2">
      <c r="A77" s="204">
        <v>3</v>
      </c>
      <c r="B77" s="204"/>
      <c r="C77" s="204"/>
      <c r="D77" s="204"/>
      <c r="E77" s="204"/>
      <c r="F77" s="204"/>
      <c r="G77" s="218" t="s">
        <v>74</v>
      </c>
      <c r="H77" s="219"/>
      <c r="I77" s="219"/>
      <c r="J77" s="219"/>
      <c r="K77" s="219"/>
      <c r="L77" s="219"/>
      <c r="M77" s="219"/>
      <c r="N77" s="219"/>
      <c r="O77" s="219"/>
      <c r="P77" s="219"/>
      <c r="Q77" s="219"/>
      <c r="R77" s="219"/>
      <c r="S77" s="219"/>
      <c r="T77" s="219"/>
      <c r="U77" s="219"/>
      <c r="V77" s="219"/>
      <c r="W77" s="219"/>
      <c r="X77" s="219"/>
      <c r="Y77" s="220"/>
      <c r="Z77" s="212"/>
      <c r="AA77" s="212"/>
      <c r="AB77" s="212"/>
      <c r="AC77" s="212"/>
      <c r="AD77" s="212"/>
      <c r="AE77" s="218"/>
      <c r="AF77" s="219"/>
      <c r="AG77" s="219"/>
      <c r="AH77" s="219"/>
      <c r="AI77" s="219"/>
      <c r="AJ77" s="219"/>
      <c r="AK77" s="219"/>
      <c r="AL77" s="219"/>
      <c r="AM77" s="219"/>
      <c r="AN77" s="220"/>
      <c r="AO77" s="161"/>
      <c r="AP77" s="161"/>
      <c r="AQ77" s="161"/>
      <c r="AR77" s="161"/>
      <c r="AS77" s="161"/>
      <c r="AT77" s="161"/>
      <c r="AU77" s="161"/>
      <c r="AV77" s="161"/>
      <c r="AW77" s="161"/>
      <c r="AX77" s="161"/>
      <c r="AY77" s="161"/>
      <c r="AZ77" s="161"/>
      <c r="BA77" s="161"/>
      <c r="BB77" s="161"/>
      <c r="BC77" s="161"/>
      <c r="BD77" s="161"/>
      <c r="BE77" s="161"/>
      <c r="BF77" s="161"/>
      <c r="BG77" s="161"/>
      <c r="BH77" s="161"/>
      <c r="BI77" s="161"/>
      <c r="BJ77" s="161"/>
      <c r="BK77" s="161"/>
      <c r="BL77" s="161"/>
    </row>
    <row r="78" spans="1:79" ht="12.75" customHeight="1" x14ac:dyDescent="0.2">
      <c r="A78" s="141"/>
      <c r="B78" s="141"/>
      <c r="C78" s="141"/>
      <c r="D78" s="141"/>
      <c r="E78" s="141"/>
      <c r="F78" s="141"/>
      <c r="G78" s="142" t="s">
        <v>464</v>
      </c>
      <c r="H78" s="143"/>
      <c r="I78" s="143"/>
      <c r="J78" s="143"/>
      <c r="K78" s="143"/>
      <c r="L78" s="143"/>
      <c r="M78" s="143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43"/>
      <c r="Y78" s="144"/>
      <c r="Z78" s="145" t="s">
        <v>67</v>
      </c>
      <c r="AA78" s="145"/>
      <c r="AB78" s="145"/>
      <c r="AC78" s="145"/>
      <c r="AD78" s="145"/>
      <c r="AE78" s="185" t="s">
        <v>76</v>
      </c>
      <c r="AF78" s="186"/>
      <c r="AG78" s="186"/>
      <c r="AH78" s="186"/>
      <c r="AI78" s="186"/>
      <c r="AJ78" s="186"/>
      <c r="AK78" s="186"/>
      <c r="AL78" s="186"/>
      <c r="AM78" s="186"/>
      <c r="AN78" s="187"/>
      <c r="AO78" s="160">
        <v>0</v>
      </c>
      <c r="AP78" s="160"/>
      <c r="AQ78" s="160"/>
      <c r="AR78" s="160"/>
      <c r="AS78" s="160"/>
      <c r="AT78" s="160"/>
      <c r="AU78" s="160"/>
      <c r="AV78" s="160"/>
      <c r="AW78" s="160">
        <v>10600000</v>
      </c>
      <c r="AX78" s="160"/>
      <c r="AY78" s="160"/>
      <c r="AZ78" s="160"/>
      <c r="BA78" s="160"/>
      <c r="BB78" s="160"/>
      <c r="BC78" s="160"/>
      <c r="BD78" s="160"/>
      <c r="BE78" s="160">
        <f t="shared" ref="BE78" si="4">AO78+AW78</f>
        <v>10600000</v>
      </c>
      <c r="BF78" s="160"/>
      <c r="BG78" s="160"/>
      <c r="BH78" s="160"/>
      <c r="BI78" s="160"/>
      <c r="BJ78" s="160"/>
      <c r="BK78" s="160"/>
      <c r="BL78" s="160"/>
    </row>
    <row r="79" spans="1:79" s="61" customFormat="1" ht="12.75" customHeight="1" x14ac:dyDescent="0.2">
      <c r="A79" s="204">
        <v>4</v>
      </c>
      <c r="B79" s="204"/>
      <c r="C79" s="204"/>
      <c r="D79" s="204"/>
      <c r="E79" s="204"/>
      <c r="F79" s="204"/>
      <c r="G79" s="218" t="s">
        <v>79</v>
      </c>
      <c r="H79" s="219"/>
      <c r="I79" s="219"/>
      <c r="J79" s="219"/>
      <c r="K79" s="219"/>
      <c r="L79" s="219"/>
      <c r="M79" s="219"/>
      <c r="N79" s="219"/>
      <c r="O79" s="219"/>
      <c r="P79" s="219"/>
      <c r="Q79" s="219"/>
      <c r="R79" s="219"/>
      <c r="S79" s="219"/>
      <c r="T79" s="219"/>
      <c r="U79" s="219"/>
      <c r="V79" s="219"/>
      <c r="W79" s="219"/>
      <c r="X79" s="219"/>
      <c r="Y79" s="220"/>
      <c r="Z79" s="212"/>
      <c r="AA79" s="212"/>
      <c r="AB79" s="212"/>
      <c r="AC79" s="212"/>
      <c r="AD79" s="212"/>
      <c r="AE79" s="205"/>
      <c r="AF79" s="206"/>
      <c r="AG79" s="206"/>
      <c r="AH79" s="206"/>
      <c r="AI79" s="206"/>
      <c r="AJ79" s="206"/>
      <c r="AK79" s="206"/>
      <c r="AL79" s="206"/>
      <c r="AM79" s="206"/>
      <c r="AN79" s="207"/>
      <c r="AO79" s="161"/>
      <c r="AP79" s="161"/>
      <c r="AQ79" s="161"/>
      <c r="AR79" s="161"/>
      <c r="AS79" s="161"/>
      <c r="AT79" s="161"/>
      <c r="AU79" s="161"/>
      <c r="AV79" s="161"/>
      <c r="AW79" s="161"/>
      <c r="AX79" s="161"/>
      <c r="AY79" s="161"/>
      <c r="AZ79" s="161"/>
      <c r="BA79" s="161"/>
      <c r="BB79" s="161"/>
      <c r="BC79" s="161"/>
      <c r="BD79" s="161"/>
      <c r="BE79" s="161"/>
      <c r="BF79" s="161"/>
      <c r="BG79" s="161"/>
      <c r="BH79" s="161"/>
      <c r="BI79" s="161"/>
      <c r="BJ79" s="161"/>
      <c r="BK79" s="161"/>
      <c r="BL79" s="161"/>
    </row>
    <row r="80" spans="1:79" ht="25.5" customHeight="1" x14ac:dyDescent="0.2">
      <c r="A80" s="141"/>
      <c r="B80" s="141"/>
      <c r="C80" s="141"/>
      <c r="D80" s="141"/>
      <c r="E80" s="141"/>
      <c r="F80" s="141"/>
      <c r="G80" s="142" t="s">
        <v>465</v>
      </c>
      <c r="H80" s="143"/>
      <c r="I80" s="143"/>
      <c r="J80" s="143"/>
      <c r="K80" s="143"/>
      <c r="L80" s="143"/>
      <c r="M80" s="143"/>
      <c r="N80" s="143"/>
      <c r="O80" s="143"/>
      <c r="P80" s="143"/>
      <c r="Q80" s="143"/>
      <c r="R80" s="143"/>
      <c r="S80" s="143"/>
      <c r="T80" s="143"/>
      <c r="U80" s="143"/>
      <c r="V80" s="143"/>
      <c r="W80" s="143"/>
      <c r="X80" s="143"/>
      <c r="Y80" s="144"/>
      <c r="Z80" s="145" t="s">
        <v>81</v>
      </c>
      <c r="AA80" s="145"/>
      <c r="AB80" s="145"/>
      <c r="AC80" s="145"/>
      <c r="AD80" s="145"/>
      <c r="AE80" s="185" t="s">
        <v>76</v>
      </c>
      <c r="AF80" s="186"/>
      <c r="AG80" s="186"/>
      <c r="AH80" s="186"/>
      <c r="AI80" s="186"/>
      <c r="AJ80" s="186"/>
      <c r="AK80" s="186"/>
      <c r="AL80" s="186"/>
      <c r="AM80" s="186"/>
      <c r="AN80" s="187"/>
      <c r="AO80" s="160">
        <v>0</v>
      </c>
      <c r="AP80" s="160"/>
      <c r="AQ80" s="160"/>
      <c r="AR80" s="160"/>
      <c r="AS80" s="160"/>
      <c r="AT80" s="160"/>
      <c r="AU80" s="160"/>
      <c r="AV80" s="160"/>
      <c r="AW80" s="230">
        <v>61.8</v>
      </c>
      <c r="AX80" s="230"/>
      <c r="AY80" s="230"/>
      <c r="AZ80" s="230"/>
      <c r="BA80" s="230"/>
      <c r="BB80" s="230"/>
      <c r="BC80" s="230"/>
      <c r="BD80" s="230"/>
      <c r="BE80" s="230">
        <f t="shared" ref="BE80" si="5">AO80+AW80</f>
        <v>61.8</v>
      </c>
      <c r="BF80" s="230"/>
      <c r="BG80" s="230"/>
      <c r="BH80" s="230"/>
      <c r="BI80" s="230"/>
      <c r="BJ80" s="230"/>
      <c r="BK80" s="230"/>
      <c r="BL80" s="230"/>
    </row>
    <row r="81" spans="1:64" x14ac:dyDescent="0.2">
      <c r="AO81" s="71"/>
      <c r="AP81" s="71"/>
      <c r="AQ81" s="71"/>
      <c r="AR81" s="71"/>
      <c r="AS81" s="71"/>
      <c r="AT81" s="71"/>
      <c r="AU81" s="71"/>
      <c r="AV81" s="71"/>
      <c r="AW81" s="71"/>
      <c r="AX81" s="71"/>
      <c r="AY81" s="71"/>
      <c r="AZ81" s="71"/>
      <c r="BA81" s="71"/>
      <c r="BB81" s="71"/>
      <c r="BC81" s="71"/>
      <c r="BD81" s="71"/>
      <c r="BE81" s="71"/>
      <c r="BF81" s="71"/>
      <c r="BG81" s="71"/>
      <c r="BH81" s="71"/>
      <c r="BI81" s="71"/>
      <c r="BJ81" s="71"/>
      <c r="BK81" s="71"/>
      <c r="BL81" s="71"/>
    </row>
    <row r="82" spans="1:64" x14ac:dyDescent="0.2">
      <c r="A82" s="225" t="s">
        <v>86</v>
      </c>
      <c r="B82" s="226"/>
      <c r="C82" s="226"/>
      <c r="D82" s="226"/>
      <c r="E82" s="226"/>
      <c r="F82" s="226"/>
      <c r="G82" s="226"/>
      <c r="H82" s="226"/>
      <c r="I82" s="226"/>
      <c r="J82" s="226"/>
      <c r="K82" s="226"/>
      <c r="L82" s="226"/>
      <c r="M82" s="226"/>
      <c r="N82" s="226"/>
      <c r="O82" s="226"/>
      <c r="P82" s="226"/>
      <c r="Q82" s="226"/>
      <c r="R82" s="226"/>
      <c r="S82" s="226"/>
      <c r="T82" s="226"/>
      <c r="U82" s="226"/>
      <c r="V82" s="226"/>
      <c r="W82" s="227"/>
      <c r="X82" s="227"/>
      <c r="Y82" s="227"/>
      <c r="Z82" s="227"/>
      <c r="AA82" s="227"/>
      <c r="AB82" s="227"/>
      <c r="AC82" s="227"/>
      <c r="AD82" s="227"/>
      <c r="AE82" s="227"/>
      <c r="AF82" s="227"/>
      <c r="AG82" s="227"/>
      <c r="AH82" s="227"/>
      <c r="AI82" s="227"/>
      <c r="AJ82" s="227"/>
      <c r="AK82" s="227"/>
      <c r="AL82" s="227"/>
      <c r="AM82" s="227"/>
      <c r="AN82" s="64"/>
      <c r="AO82" s="164" t="s">
        <v>299</v>
      </c>
      <c r="AP82" s="165"/>
      <c r="AQ82" s="165"/>
      <c r="AR82" s="165"/>
      <c r="AS82" s="165"/>
      <c r="AT82" s="165"/>
      <c r="AU82" s="165"/>
      <c r="AV82" s="165"/>
      <c r="AW82" s="165"/>
      <c r="AX82" s="165"/>
      <c r="AY82" s="165"/>
      <c r="AZ82" s="165"/>
      <c r="BA82" s="165"/>
      <c r="BB82" s="165"/>
      <c r="BC82" s="165"/>
      <c r="BD82" s="165"/>
      <c r="BE82" s="165"/>
      <c r="BF82" s="165"/>
      <c r="BG82" s="165"/>
    </row>
    <row r="83" spans="1:64" x14ac:dyDescent="0.2">
      <c r="W83" s="228" t="s">
        <v>5</v>
      </c>
      <c r="X83" s="228"/>
      <c r="Y83" s="228"/>
      <c r="Z83" s="228"/>
      <c r="AA83" s="228"/>
      <c r="AB83" s="228"/>
      <c r="AC83" s="228"/>
      <c r="AD83" s="228"/>
      <c r="AE83" s="228"/>
      <c r="AF83" s="228"/>
      <c r="AG83" s="228"/>
      <c r="AH83" s="228"/>
      <c r="AI83" s="228"/>
      <c r="AJ83" s="228"/>
      <c r="AK83" s="228"/>
      <c r="AL83" s="228"/>
      <c r="AM83" s="228"/>
      <c r="AO83" s="228" t="s">
        <v>46</v>
      </c>
      <c r="AP83" s="228"/>
      <c r="AQ83" s="228"/>
      <c r="AR83" s="228"/>
      <c r="AS83" s="228"/>
      <c r="AT83" s="228"/>
      <c r="AU83" s="228"/>
      <c r="AV83" s="228"/>
      <c r="AW83" s="228"/>
      <c r="AX83" s="228"/>
      <c r="AY83" s="228"/>
      <c r="AZ83" s="228"/>
      <c r="BA83" s="228"/>
      <c r="BB83" s="228"/>
      <c r="BC83" s="228"/>
      <c r="BD83" s="228"/>
      <c r="BE83" s="228"/>
      <c r="BF83" s="228"/>
      <c r="BG83" s="228"/>
    </row>
    <row r="84" spans="1:64" ht="15.75" x14ac:dyDescent="0.2">
      <c r="A84" s="241" t="s">
        <v>3</v>
      </c>
      <c r="B84" s="241"/>
      <c r="C84" s="241"/>
      <c r="D84" s="241"/>
      <c r="E84" s="241"/>
      <c r="F84" s="241"/>
      <c r="G84" s="241"/>
    </row>
    <row r="85" spans="1:64" x14ac:dyDescent="0.2">
      <c r="A85" s="172" t="s">
        <v>85</v>
      </c>
      <c r="B85" s="165"/>
      <c r="C85" s="165"/>
      <c r="D85" s="165"/>
      <c r="E85" s="165"/>
      <c r="F85" s="165"/>
      <c r="G85" s="165"/>
      <c r="H85" s="165"/>
      <c r="I85" s="165"/>
      <c r="J85" s="165"/>
      <c r="K85" s="165"/>
      <c r="L85" s="165"/>
      <c r="M85" s="165"/>
      <c r="N85" s="165"/>
      <c r="O85" s="165"/>
      <c r="P85" s="165"/>
      <c r="Q85" s="165"/>
      <c r="R85" s="165"/>
      <c r="S85" s="165"/>
      <c r="T85" s="165"/>
      <c r="U85" s="165"/>
      <c r="V85" s="165"/>
      <c r="W85" s="165"/>
      <c r="X85" s="165"/>
      <c r="Y85" s="165"/>
      <c r="Z85" s="165"/>
      <c r="AA85" s="165"/>
      <c r="AB85" s="165"/>
      <c r="AC85" s="165"/>
      <c r="AD85" s="165"/>
      <c r="AE85" s="165"/>
      <c r="AF85" s="165"/>
      <c r="AG85" s="165"/>
      <c r="AH85" s="165"/>
      <c r="AI85" s="165"/>
      <c r="AJ85" s="165"/>
      <c r="AK85" s="165"/>
      <c r="AL85" s="165"/>
      <c r="AM85" s="165"/>
      <c r="AN85" s="165"/>
      <c r="AO85" s="165"/>
      <c r="AP85" s="165"/>
      <c r="AQ85" s="165"/>
      <c r="AR85" s="165"/>
      <c r="AS85" s="165"/>
    </row>
    <row r="86" spans="1:64" x14ac:dyDescent="0.2">
      <c r="A86" s="232" t="s">
        <v>42</v>
      </c>
      <c r="B86" s="232"/>
      <c r="C86" s="232"/>
      <c r="D86" s="232"/>
      <c r="E86" s="232"/>
      <c r="F86" s="232"/>
      <c r="G86" s="232"/>
      <c r="H86" s="232"/>
      <c r="I86" s="232"/>
      <c r="J86" s="232"/>
      <c r="K86" s="232"/>
      <c r="L86" s="232"/>
      <c r="M86" s="232"/>
      <c r="N86" s="232"/>
      <c r="O86" s="232"/>
      <c r="P86" s="232"/>
      <c r="Q86" s="232"/>
      <c r="R86" s="232"/>
      <c r="S86" s="232"/>
      <c r="T86" s="232"/>
      <c r="U86" s="232"/>
      <c r="V86" s="232"/>
      <c r="W86" s="232"/>
      <c r="X86" s="232"/>
      <c r="Y86" s="232"/>
      <c r="Z86" s="232"/>
      <c r="AA86" s="232"/>
      <c r="AB86" s="232"/>
      <c r="AC86" s="232"/>
      <c r="AD86" s="232"/>
      <c r="AE86" s="232"/>
      <c r="AF86" s="232"/>
      <c r="AG86" s="232"/>
      <c r="AH86" s="232"/>
      <c r="AI86" s="232"/>
      <c r="AJ86" s="232"/>
      <c r="AK86" s="232"/>
      <c r="AL86" s="232"/>
      <c r="AM86" s="232"/>
      <c r="AN86" s="232"/>
      <c r="AO86" s="232"/>
      <c r="AP86" s="232"/>
      <c r="AQ86" s="232"/>
      <c r="AR86" s="232"/>
      <c r="AS86" s="232"/>
    </row>
    <row r="87" spans="1:64" x14ac:dyDescent="0.2">
      <c r="A87" s="38"/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8"/>
      <c r="AJ87" s="38"/>
      <c r="AK87" s="38"/>
      <c r="AL87" s="38"/>
      <c r="AM87" s="38"/>
      <c r="AN87" s="38"/>
      <c r="AO87" s="38"/>
      <c r="AP87" s="38"/>
      <c r="AQ87" s="38"/>
      <c r="AR87" s="38"/>
      <c r="AS87" s="38"/>
    </row>
    <row r="88" spans="1:64" x14ac:dyDescent="0.2">
      <c r="A88" s="225" t="s">
        <v>87</v>
      </c>
      <c r="B88" s="226"/>
      <c r="C88" s="226"/>
      <c r="D88" s="226"/>
      <c r="E88" s="226"/>
      <c r="F88" s="226"/>
      <c r="G88" s="226"/>
      <c r="H88" s="226"/>
      <c r="I88" s="226"/>
      <c r="J88" s="226"/>
      <c r="K88" s="226"/>
      <c r="L88" s="226"/>
      <c r="M88" s="226"/>
      <c r="N88" s="226"/>
      <c r="O88" s="226"/>
      <c r="P88" s="226"/>
      <c r="Q88" s="226"/>
      <c r="R88" s="226"/>
      <c r="S88" s="226"/>
      <c r="T88" s="226"/>
      <c r="U88" s="226"/>
      <c r="V88" s="226"/>
      <c r="W88" s="65"/>
      <c r="X88" s="65"/>
      <c r="Y88" s="65"/>
      <c r="Z88" s="65"/>
      <c r="AA88" s="65"/>
      <c r="AB88" s="65"/>
      <c r="AC88" s="65"/>
      <c r="AD88" s="65"/>
      <c r="AE88" s="65"/>
      <c r="AF88" s="65"/>
      <c r="AG88" s="65"/>
      <c r="AH88" s="65"/>
      <c r="AI88" s="65"/>
      <c r="AJ88" s="65"/>
      <c r="AK88" s="65"/>
      <c r="AL88" s="65"/>
      <c r="AM88" s="65"/>
      <c r="AN88" s="64"/>
      <c r="AO88" s="66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</row>
    <row r="89" spans="1:64" ht="15.75" x14ac:dyDescent="0.2">
      <c r="A89" s="225" t="s">
        <v>291</v>
      </c>
      <c r="B89" s="225"/>
      <c r="C89" s="225"/>
      <c r="D89" s="225"/>
      <c r="E89" s="225"/>
      <c r="F89" s="225"/>
      <c r="G89" s="225"/>
      <c r="H89" s="225"/>
      <c r="I89" s="225"/>
      <c r="J89" s="225"/>
      <c r="K89" s="225"/>
      <c r="L89" s="225"/>
      <c r="M89" s="225"/>
      <c r="N89" s="225"/>
      <c r="O89" s="225"/>
      <c r="P89" s="225"/>
      <c r="Q89" s="225"/>
      <c r="R89" s="225"/>
      <c r="S89" s="225"/>
      <c r="T89" s="225"/>
      <c r="U89" s="225"/>
      <c r="V89" s="225"/>
      <c r="W89" s="227"/>
      <c r="X89" s="227"/>
      <c r="Y89" s="227"/>
      <c r="Z89" s="227"/>
      <c r="AA89" s="227"/>
      <c r="AB89" s="227"/>
      <c r="AC89" s="227"/>
      <c r="AD89" s="227"/>
      <c r="AE89" s="227"/>
      <c r="AF89" s="227"/>
      <c r="AG89" s="227"/>
      <c r="AH89" s="227"/>
      <c r="AI89" s="227"/>
      <c r="AJ89" s="227"/>
      <c r="AK89" s="227"/>
      <c r="AL89" s="227"/>
      <c r="AM89" s="227"/>
      <c r="AN89" s="64"/>
      <c r="AO89" s="164" t="s">
        <v>300</v>
      </c>
      <c r="AP89" s="165"/>
      <c r="AQ89" s="165"/>
      <c r="AR89" s="165"/>
      <c r="AS89" s="165"/>
      <c r="AT89" s="165"/>
      <c r="AU89" s="165"/>
      <c r="AV89" s="165"/>
      <c r="AW89" s="165"/>
      <c r="AX89" s="165"/>
      <c r="AY89" s="165"/>
      <c r="AZ89" s="165"/>
      <c r="BA89" s="165"/>
      <c r="BB89" s="165"/>
      <c r="BC89" s="165"/>
      <c r="BD89" s="165"/>
      <c r="BE89" s="165"/>
      <c r="BF89" s="165"/>
      <c r="BG89" s="165"/>
    </row>
    <row r="90" spans="1:64" x14ac:dyDescent="0.2">
      <c r="W90" s="228" t="s">
        <v>5</v>
      </c>
      <c r="X90" s="228"/>
      <c r="Y90" s="228"/>
      <c r="Z90" s="228"/>
      <c r="AA90" s="228"/>
      <c r="AB90" s="228"/>
      <c r="AC90" s="228"/>
      <c r="AD90" s="228"/>
      <c r="AE90" s="228"/>
      <c r="AF90" s="228"/>
      <c r="AG90" s="228"/>
      <c r="AH90" s="228"/>
      <c r="AI90" s="228"/>
      <c r="AJ90" s="228"/>
      <c r="AK90" s="228"/>
      <c r="AL90" s="228"/>
      <c r="AM90" s="228"/>
      <c r="AO90" s="228" t="s">
        <v>46</v>
      </c>
      <c r="AP90" s="228"/>
      <c r="AQ90" s="228"/>
      <c r="AR90" s="228"/>
      <c r="AS90" s="228"/>
      <c r="AT90" s="228"/>
      <c r="AU90" s="228"/>
      <c r="AV90" s="228"/>
      <c r="AW90" s="228"/>
      <c r="AX90" s="228"/>
      <c r="AY90" s="228"/>
      <c r="AZ90" s="228"/>
      <c r="BA90" s="228"/>
      <c r="BB90" s="228"/>
      <c r="BC90" s="228"/>
      <c r="BD90" s="228"/>
      <c r="BE90" s="228"/>
      <c r="BF90" s="228"/>
      <c r="BG90" s="228"/>
    </row>
    <row r="91" spans="1:64" x14ac:dyDescent="0.2">
      <c r="A91" s="231"/>
      <c r="B91" s="231"/>
      <c r="C91" s="231"/>
      <c r="D91" s="231"/>
      <c r="E91" s="231"/>
      <c r="F91" s="231"/>
      <c r="G91" s="231"/>
      <c r="H91" s="231"/>
      <c r="AO91" s="76"/>
      <c r="AP91" s="76"/>
      <c r="AQ91" s="76"/>
      <c r="AR91" s="76"/>
      <c r="AS91" s="76"/>
      <c r="AT91" s="76"/>
      <c r="AU91" s="76"/>
      <c r="AV91" s="76"/>
      <c r="AW91" s="76"/>
      <c r="AX91" s="76"/>
      <c r="AY91" s="76"/>
      <c r="AZ91" s="76"/>
      <c r="BA91" s="76"/>
      <c r="BB91" s="76"/>
      <c r="BC91" s="76"/>
      <c r="BD91" s="76"/>
      <c r="BE91" s="76"/>
      <c r="BF91" s="76"/>
      <c r="BG91" s="76"/>
    </row>
    <row r="92" spans="1:64" x14ac:dyDescent="0.2">
      <c r="A92" s="228" t="s">
        <v>40</v>
      </c>
      <c r="B92" s="228"/>
      <c r="C92" s="228"/>
      <c r="D92" s="228"/>
      <c r="E92" s="228"/>
      <c r="F92" s="228"/>
      <c r="G92" s="228"/>
      <c r="H92" s="228"/>
      <c r="I92" s="76"/>
      <c r="J92" s="76"/>
      <c r="K92" s="76"/>
      <c r="L92" s="76"/>
      <c r="M92" s="76"/>
      <c r="N92" s="76"/>
      <c r="O92" s="76"/>
      <c r="P92" s="76"/>
      <c r="Q92" s="76"/>
    </row>
    <row r="93" spans="1:64" x14ac:dyDescent="0.2">
      <c r="A93" s="68" t="s">
        <v>41</v>
      </c>
    </row>
  </sheetData>
  <mergeCells count="266">
    <mergeCell ref="W90:AM90"/>
    <mergeCell ref="AO90:BG90"/>
    <mergeCell ref="A91:H91"/>
    <mergeCell ref="A92:H92"/>
    <mergeCell ref="A84:G84"/>
    <mergeCell ref="A85:AS85"/>
    <mergeCell ref="A86:AS86"/>
    <mergeCell ref="A88:V88"/>
    <mergeCell ref="A89:V89"/>
    <mergeCell ref="W89:AM89"/>
    <mergeCell ref="AO89:BG89"/>
    <mergeCell ref="BE80:BL80"/>
    <mergeCell ref="A82:V82"/>
    <mergeCell ref="W82:AM82"/>
    <mergeCell ref="AO82:BG82"/>
    <mergeCell ref="W83:AM83"/>
    <mergeCell ref="AO83:BG83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1:BL71"/>
    <mergeCell ref="A72:BL72"/>
    <mergeCell ref="A73:F73"/>
    <mergeCell ref="G73:Y73"/>
    <mergeCell ref="Z73:AD73"/>
    <mergeCell ref="AE73:AN73"/>
    <mergeCell ref="AO73:AV73"/>
    <mergeCell ref="AW73:BD73"/>
    <mergeCell ref="BE73:BL73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63:BL63"/>
    <mergeCell ref="A64:F64"/>
    <mergeCell ref="G64:Y64"/>
    <mergeCell ref="Z64:AD64"/>
    <mergeCell ref="AE64:AN64"/>
    <mergeCell ref="AO64:AV64"/>
    <mergeCell ref="AW64:BD64"/>
    <mergeCell ref="BE64:BL64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C54"/>
    <mergeCell ref="D53:AA54"/>
    <mergeCell ref="AB53:AI54"/>
    <mergeCell ref="AJ53:AQ54"/>
    <mergeCell ref="AR53:AY54"/>
    <mergeCell ref="A55:C55"/>
    <mergeCell ref="D55:AA55"/>
    <mergeCell ref="AB55:AI55"/>
    <mergeCell ref="AJ55:AQ55"/>
    <mergeCell ref="AR55:AY55"/>
    <mergeCell ref="A50:C50"/>
    <mergeCell ref="D50:AB50"/>
    <mergeCell ref="AC50:AJ50"/>
    <mergeCell ref="AK50:AR50"/>
    <mergeCell ref="AS50:AZ50"/>
    <mergeCell ref="A52:BL52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46:C46"/>
    <mergeCell ref="D46:AB46"/>
    <mergeCell ref="AC46:AJ46"/>
    <mergeCell ref="AK46:AR46"/>
    <mergeCell ref="AS46:AZ46"/>
    <mergeCell ref="A47:C47"/>
    <mergeCell ref="D47:AB47"/>
    <mergeCell ref="AC47:AJ47"/>
    <mergeCell ref="AK47:AR47"/>
    <mergeCell ref="AS47:AZ47"/>
    <mergeCell ref="A40:F40"/>
    <mergeCell ref="G40:BL40"/>
    <mergeCell ref="A41:F41"/>
    <mergeCell ref="G41:BL41"/>
    <mergeCell ref="A43:AZ43"/>
    <mergeCell ref="A44:C45"/>
    <mergeCell ref="D44:AB45"/>
    <mergeCell ref="AC44:AJ45"/>
    <mergeCell ref="AK44:AR45"/>
    <mergeCell ref="AS44:AZ45"/>
    <mergeCell ref="A36:BL36"/>
    <mergeCell ref="A37:F37"/>
    <mergeCell ref="G37:BL37"/>
    <mergeCell ref="A38:F38"/>
    <mergeCell ref="G38:BL38"/>
    <mergeCell ref="A39:F39"/>
    <mergeCell ref="G39:BL39"/>
    <mergeCell ref="A30:F30"/>
    <mergeCell ref="G30:BL30"/>
    <mergeCell ref="A31:F31"/>
    <mergeCell ref="G31:BL31"/>
    <mergeCell ref="A33:BL33"/>
    <mergeCell ref="A34:BL34"/>
    <mergeCell ref="A24:BL24"/>
    <mergeCell ref="A25:BL25"/>
    <mergeCell ref="A27:BL27"/>
    <mergeCell ref="A28:F28"/>
    <mergeCell ref="G28:BL28"/>
    <mergeCell ref="A29:F29"/>
    <mergeCell ref="G29:BL29"/>
    <mergeCell ref="A21:T21"/>
    <mergeCell ref="U21:AD21"/>
    <mergeCell ref="AE21:AR21"/>
    <mergeCell ref="AS21:BC21"/>
    <mergeCell ref="BD21:BL21"/>
    <mergeCell ref="A22:H22"/>
    <mergeCell ref="I22:S22"/>
    <mergeCell ref="T22:W22"/>
    <mergeCell ref="BE18:BL18"/>
    <mergeCell ref="B19:L19"/>
    <mergeCell ref="N19:Y19"/>
    <mergeCell ref="AA19:AI19"/>
    <mergeCell ref="AK19:BC19"/>
    <mergeCell ref="BE19:BL19"/>
    <mergeCell ref="B16:L16"/>
    <mergeCell ref="N16:AS16"/>
    <mergeCell ref="AU16:BB16"/>
    <mergeCell ref="B18:L18"/>
    <mergeCell ref="N18:Y18"/>
    <mergeCell ref="AA18:AI18"/>
    <mergeCell ref="AK18:BC18"/>
    <mergeCell ref="B15:L15"/>
    <mergeCell ref="N15:AS15"/>
    <mergeCell ref="AU15:BB15"/>
    <mergeCell ref="AO7:AU7"/>
    <mergeCell ref="AW7:BF7"/>
    <mergeCell ref="A9:BL9"/>
    <mergeCell ref="A10:BL10"/>
    <mergeCell ref="B12:L12"/>
    <mergeCell ref="N12:AS12"/>
    <mergeCell ref="AU12:BB12"/>
    <mergeCell ref="AO1:BL1"/>
    <mergeCell ref="AO2:BL2"/>
    <mergeCell ref="AO3:BL3"/>
    <mergeCell ref="AO4:BL4"/>
    <mergeCell ref="AO5:BL5"/>
    <mergeCell ref="AO6:BF6"/>
    <mergeCell ref="B13:L13"/>
    <mergeCell ref="N13:AS13"/>
    <mergeCell ref="AU13:BB13"/>
  </mergeCells>
  <conditionalFormatting sqref="G64:L64">
    <cfRule type="cellIs" dxfId="33" priority="32" stopIfTrue="1" operator="equal">
      <formula>$G63</formula>
    </cfRule>
  </conditionalFormatting>
  <conditionalFormatting sqref="D48:D49">
    <cfRule type="cellIs" dxfId="32" priority="33" stopIfTrue="1" operator="equal">
      <formula>$D47</formula>
    </cfRule>
  </conditionalFormatting>
  <conditionalFormatting sqref="A64:F64">
    <cfRule type="cellIs" dxfId="31" priority="34" stopIfTrue="1" operator="equal">
      <formula>0</formula>
    </cfRule>
  </conditionalFormatting>
  <conditionalFormatting sqref="D50">
    <cfRule type="cellIs" dxfId="30" priority="31" stopIfTrue="1" operator="equal">
      <formula>$D48</formula>
    </cfRule>
  </conditionalFormatting>
  <conditionalFormatting sqref="G65:L65">
    <cfRule type="cellIs" dxfId="29" priority="29" stopIfTrue="1" operator="equal">
      <formula>$G64</formula>
    </cfRule>
  </conditionalFormatting>
  <conditionalFormatting sqref="A65:F65">
    <cfRule type="cellIs" dxfId="28" priority="30" stopIfTrue="1" operator="equal">
      <formula>0</formula>
    </cfRule>
  </conditionalFormatting>
  <conditionalFormatting sqref="G66:L66">
    <cfRule type="cellIs" dxfId="27" priority="27" stopIfTrue="1" operator="equal">
      <formula>$G65</formula>
    </cfRule>
  </conditionalFormatting>
  <conditionalFormatting sqref="A66:F66">
    <cfRule type="cellIs" dxfId="26" priority="28" stopIfTrue="1" operator="equal">
      <formula>0</formula>
    </cfRule>
  </conditionalFormatting>
  <conditionalFormatting sqref="G67">
    <cfRule type="cellIs" dxfId="25" priority="25" stopIfTrue="1" operator="equal">
      <formula>$G66</formula>
    </cfRule>
  </conditionalFormatting>
  <conditionalFormatting sqref="A67:F67">
    <cfRule type="cellIs" dxfId="24" priority="26" stopIfTrue="1" operator="equal">
      <formula>0</formula>
    </cfRule>
  </conditionalFormatting>
  <conditionalFormatting sqref="G68">
    <cfRule type="cellIs" dxfId="23" priority="23" stopIfTrue="1" operator="equal">
      <formula>$G67</formula>
    </cfRule>
  </conditionalFormatting>
  <conditionalFormatting sqref="A68:F68">
    <cfRule type="cellIs" dxfId="22" priority="24" stopIfTrue="1" operator="equal">
      <formula>0</formula>
    </cfRule>
  </conditionalFormatting>
  <conditionalFormatting sqref="G69">
    <cfRule type="cellIs" dxfId="21" priority="21" stopIfTrue="1" operator="equal">
      <formula>$G68</formula>
    </cfRule>
  </conditionalFormatting>
  <conditionalFormatting sqref="A69:F69">
    <cfRule type="cellIs" dxfId="20" priority="22" stopIfTrue="1" operator="equal">
      <formula>0</formula>
    </cfRule>
  </conditionalFormatting>
  <conditionalFormatting sqref="G70">
    <cfRule type="cellIs" dxfId="19" priority="19" stopIfTrue="1" operator="equal">
      <formula>#REF!</formula>
    </cfRule>
  </conditionalFormatting>
  <conditionalFormatting sqref="A70:F70">
    <cfRule type="cellIs" dxfId="18" priority="20" stopIfTrue="1" operator="equal">
      <formula>0</formula>
    </cfRule>
  </conditionalFormatting>
  <conditionalFormatting sqref="G71">
    <cfRule type="cellIs" dxfId="17" priority="17" stopIfTrue="1" operator="equal">
      <formula>$G70</formula>
    </cfRule>
  </conditionalFormatting>
  <conditionalFormatting sqref="A71:F71">
    <cfRule type="cellIs" dxfId="16" priority="18" stopIfTrue="1" operator="equal">
      <formula>0</formula>
    </cfRule>
  </conditionalFormatting>
  <conditionalFormatting sqref="G73:L73">
    <cfRule type="cellIs" dxfId="15" priority="15" stopIfTrue="1" operator="equal">
      <formula>$G72</formula>
    </cfRule>
  </conditionalFormatting>
  <conditionalFormatting sqref="A73:F73">
    <cfRule type="cellIs" dxfId="14" priority="16" stopIfTrue="1" operator="equal">
      <formula>0</formula>
    </cfRule>
  </conditionalFormatting>
  <conditionalFormatting sqref="G74:L74">
    <cfRule type="cellIs" dxfId="13" priority="13" stopIfTrue="1" operator="equal">
      <formula>$G73</formula>
    </cfRule>
  </conditionalFormatting>
  <conditionalFormatting sqref="A74:F74">
    <cfRule type="cellIs" dxfId="12" priority="14" stopIfTrue="1" operator="equal">
      <formula>0</formula>
    </cfRule>
  </conditionalFormatting>
  <conditionalFormatting sqref="G75:L75">
    <cfRule type="cellIs" dxfId="11" priority="11" stopIfTrue="1" operator="equal">
      <formula>$G74</formula>
    </cfRule>
  </conditionalFormatting>
  <conditionalFormatting sqref="A75:F75">
    <cfRule type="cellIs" dxfId="10" priority="12" stopIfTrue="1" operator="equal">
      <formula>0</formula>
    </cfRule>
  </conditionalFormatting>
  <conditionalFormatting sqref="G76">
    <cfRule type="cellIs" dxfId="9" priority="9" stopIfTrue="1" operator="equal">
      <formula>$G75</formula>
    </cfRule>
  </conditionalFormatting>
  <conditionalFormatting sqref="A76:F76">
    <cfRule type="cellIs" dxfId="8" priority="10" stopIfTrue="1" operator="equal">
      <formula>0</formula>
    </cfRule>
  </conditionalFormatting>
  <conditionalFormatting sqref="G77">
    <cfRule type="cellIs" dxfId="7" priority="7" stopIfTrue="1" operator="equal">
      <formula>$G76</formula>
    </cfRule>
  </conditionalFormatting>
  <conditionalFormatting sqref="A77:F77">
    <cfRule type="cellIs" dxfId="6" priority="8" stopIfTrue="1" operator="equal">
      <formula>0</formula>
    </cfRule>
  </conditionalFormatting>
  <conditionalFormatting sqref="G78">
    <cfRule type="cellIs" dxfId="5" priority="5" stopIfTrue="1" operator="equal">
      <formula>$G77</formula>
    </cfRule>
  </conditionalFormatting>
  <conditionalFormatting sqref="A78:F78">
    <cfRule type="cellIs" dxfId="4" priority="6" stopIfTrue="1" operator="equal">
      <formula>0</formula>
    </cfRule>
  </conditionalFormatting>
  <conditionalFormatting sqref="G79">
    <cfRule type="cellIs" dxfId="3" priority="3" stopIfTrue="1" operator="equal">
      <formula>#REF!</formula>
    </cfRule>
  </conditionalFormatting>
  <conditionalFormatting sqref="A79:F79">
    <cfRule type="cellIs" dxfId="2" priority="4" stopIfTrue="1" operator="equal">
      <formula>0</formula>
    </cfRule>
  </conditionalFormatting>
  <conditionalFormatting sqref="G80">
    <cfRule type="cellIs" dxfId="1" priority="1" stopIfTrue="1" operator="equal">
      <formula>$G79</formula>
    </cfRule>
  </conditionalFormatting>
  <conditionalFormatting sqref="A80:F80">
    <cfRule type="cellIs" dxfId="0" priority="2" stopIfTrue="1" operator="equal">
      <formula>0</formula>
    </cfRule>
  </conditionalFormatting>
  <pageMargins left="0.78740157480314965" right="0.78740157480314965" top="1.1811023622047245" bottom="0.39370078740157483" header="0.31496062992125984" footer="0.31496062992125984"/>
  <pageSetup paperSize="9" scale="72" orientation="landscape" r:id="rId1"/>
  <rowBreaks count="1" manualBreakCount="1">
    <brk id="7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9</vt:i4>
      </vt:variant>
    </vt:vector>
  </HeadingPairs>
  <TitlesOfParts>
    <vt:vector size="23" baseType="lpstr">
      <vt:lpstr>КПК0610160</vt:lpstr>
      <vt:lpstr>КПК0611010</vt:lpstr>
      <vt:lpstr>КПК0611021</vt:lpstr>
      <vt:lpstr>КПК0611070</vt:lpstr>
      <vt:lpstr>КПК0611141</vt:lpstr>
      <vt:lpstr>КПК0611160</vt:lpstr>
      <vt:lpstr>КПК0613133</vt:lpstr>
      <vt:lpstr>КПК0615011</vt:lpstr>
      <vt:lpstr>КПК0615012</vt:lpstr>
      <vt:lpstr>КПК0615031</vt:lpstr>
      <vt:lpstr>КПК0615061</vt:lpstr>
      <vt:lpstr>0611210</vt:lpstr>
      <vt:lpstr>0611061</vt:lpstr>
      <vt:lpstr>0617366</vt:lpstr>
      <vt:lpstr>КПК0610160!Область_печати</vt:lpstr>
      <vt:lpstr>КПК0611010!Область_печати</vt:lpstr>
      <vt:lpstr>КПК0611021!Область_печати</vt:lpstr>
      <vt:lpstr>КПК0611070!Область_печати</vt:lpstr>
      <vt:lpstr>КПК0611141!Область_печати</vt:lpstr>
      <vt:lpstr>КПК0611160!Область_печати</vt:lpstr>
      <vt:lpstr>КПК0615012!Область_печати</vt:lpstr>
      <vt:lpstr>КПК0615031!Область_печати</vt:lpstr>
      <vt:lpstr>КПК0615061!Область_печати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lastPrinted>2022-03-01T11:32:22Z</cp:lastPrinted>
  <dcterms:created xsi:type="dcterms:W3CDTF">2016-08-15T09:54:21Z</dcterms:created>
  <dcterms:modified xsi:type="dcterms:W3CDTF">2022-03-03T09:01:02Z</dcterms:modified>
</cp:coreProperties>
</file>