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загальна" sheetId="1" r:id="rId1"/>
  </sheets>
  <definedNames>
    <definedName name="_xlnm.Print_Titles" localSheetId="0">'загальна'!$7:$7</definedName>
    <definedName name="Print_Titles_0" localSheetId="0">'загальна'!$7:$7</definedName>
    <definedName name="Print_Titles_0_0" localSheetId="0">'загальна'!$7:$7</definedName>
    <definedName name="Print_Titles_0_0_0" localSheetId="0">'загальна'!$7:$7</definedName>
    <definedName name="Print_Titles_0_0_0_0" localSheetId="0">'загальна'!$7:$7</definedName>
    <definedName name="Print_Titles_0_0_0_0_0" localSheetId="0">'загальна'!$7:$7</definedName>
    <definedName name="Print_Titles_0_0_0_0_0_0" localSheetId="0">'загальна'!$7:$7</definedName>
    <definedName name="Print_Titles_0_0_0_0_0_0_0" localSheetId="0">'загальна'!$7:$7</definedName>
    <definedName name="Print_Titles_0_0_0_0_0_0_0_0" localSheetId="0">'загальна'!$7:$7</definedName>
    <definedName name="Print_Titles_0_0_0_0_0_0_0_0_0" localSheetId="0">'загальна'!$7:$7</definedName>
    <definedName name="Print_Titles_0_0_0_0_0_0_0_0_0_0" localSheetId="0">'загальна'!$7:$7</definedName>
    <definedName name="_xlnm.Print_Titles" localSheetId="0">'загальна'!$7:$7</definedName>
    <definedName name="_xlnm.Print_Titles_0" localSheetId="0">'загальна'!$7:$7</definedName>
    <definedName name="_xlnm.Print_Titles_0_0" localSheetId="0">'загальна'!$7:$7</definedName>
    <definedName name="_xlnm.Print_Titles_0_0_0" localSheetId="0">'загальна'!$7:$7</definedName>
    <definedName name="_xlnm.Print_Titles_0_0_0_0" localSheetId="0">'загальна'!$7:$7</definedName>
    <definedName name="_xlnm.Print_Titles_0_0_0_0_0" localSheetId="0">'загальна'!$7:$7</definedName>
    <definedName name="_xlnm.Print_Titles_0_0_0_0_0_0" localSheetId="0">'загальна'!$7:$7</definedName>
    <definedName name="_xlnm.Print_Titles_0_0_0_0_0_0_0" localSheetId="0">'загальна'!$7:$7</definedName>
    <definedName name="_xlnm.Print_Titles_0_0_0_0_0_0_0_0" localSheetId="0">'загальна'!$7:$7</definedName>
    <definedName name="_xlnm.Print_Titles_0_0_0_0_0_0_0_0_0" localSheetId="0">'загальна'!$7:$7</definedName>
    <definedName name="_xlnm.Print_Titles_0_0_0_0_0_0_0_0_0_0" localSheetId="0">'загальна'!$7:$7</definedName>
    <definedName name="_xlnm.Print_Titles_0_0_0_0_0_0_0_0_0_0_0" localSheetId="0">'загальна'!$7:$7</definedName>
    <definedName name="_xlnm.Print_Titles_0_0_0_0_0_0_0_0_0_0_0_0" localSheetId="0">'загальна'!$7:$7</definedName>
    <definedName name="_xlnm.Print_Titles_0_0_0_0_0_0_0_0_0_0_0_0_0" localSheetId="0">'загальна'!$7:$7</definedName>
    <definedName name="_xlnm.Print_Titles_0_0_0_0_0_0_0_0_0_0_0_0_0_0" localSheetId="0">'загальна'!$7:$7</definedName>
    <definedName name="_xlnm.Print_Titles_0_0_0_0_0_0_0_0_0_0_0_0_0_0_0" localSheetId="0">'загальна'!$7:$7</definedName>
    <definedName name="_xlnm.Print_Titles_0_0_0_0_0_0_0_0_0_0_0_0_0_0_0_0" localSheetId="0">'загальна'!$7:$7</definedName>
  </definedNames>
  <calcPr fullCalcOnLoad="1"/>
</workbook>
</file>

<file path=xl/sharedStrings.xml><?xml version="1.0" encoding="utf-8"?>
<sst xmlns="http://schemas.openxmlformats.org/spreadsheetml/2006/main" count="193" uniqueCount="131">
  <si>
    <t xml:space="preserve">4. Інформація про стан виконання проектів регіонального розвитку за I піврічча 2019 року, реалізація яких пропонується у 2019 році  </t>
  </si>
  <si>
    <t>№ з/п</t>
  </si>
  <si>
    <t>Назва проекту</t>
  </si>
  <si>
    <t>Термін реалізації проекту</t>
  </si>
  <si>
    <t>Виконавець</t>
  </si>
  <si>
    <t>Кошторисна вартість проекту,
тис.грн.</t>
  </si>
  <si>
    <t xml:space="preserve">Потреба у фінансуванні на 2019 рік, тис.грн.  </t>
  </si>
  <si>
    <t>Результативність реалізації проекту
(характеристика,  потужність відповідних об'єктів)</t>
  </si>
  <si>
    <t>Відповідність Плану заходів з реалізації у 2018-
2020 роках Стратегії розвитку Донецької області на період 
до 2020 року **  (номер та назва технічного завдання) або стратегії розвитку міста (району, ОТГ)</t>
  </si>
  <si>
    <t>Примітка</t>
  </si>
  <si>
    <t>Всього</t>
  </si>
  <si>
    <t>у тому числі:</t>
  </si>
  <si>
    <t>кошти державного бюджету</t>
  </si>
  <si>
    <t>кошти місцевих бюджетів</t>
  </si>
  <si>
    <t>Інші джерела фінансування *</t>
  </si>
  <si>
    <t>Державний фонд регіонального розвитку</t>
  </si>
  <si>
    <t>інші кошти державного бюджету, включаючи цільові субвенції з державного бюджету на розвиток територій*</t>
  </si>
  <si>
    <t xml:space="preserve">Надзвичайна кредитна програма для відновлення України Європейського інвестиційного банку </t>
  </si>
  <si>
    <t>обласний бюджет</t>
  </si>
  <si>
    <t>районний (міський, селищний, сільський) бюджет</t>
  </si>
  <si>
    <t xml:space="preserve">план </t>
  </si>
  <si>
    <t>факт</t>
  </si>
  <si>
    <t xml:space="preserve">4.1. Перелік інвестиційних проектів  реалізація яких пропонується за рахунок коштів Державного фонду регіонального розвитку  </t>
  </si>
  <si>
    <t>Капітальний ремонт будівлі 2-х поверхової, центра соціально-психологічної реабілітації дітей м. Лиман, Донецької області, розташованої за адресою: вул. Свободи, 104, м. Лиман Донецької обл.</t>
  </si>
  <si>
    <t xml:space="preserve"> Центр соціально-психологічної реабілітації дітей м. Лиман</t>
  </si>
  <si>
    <t>Капітально відремонтовано 1038,1 кв.м.</t>
  </si>
  <si>
    <t>3.1.3. Створювати заклади/соціальні служби для надання соціальних послуг відповідно до потреб конкретної громади</t>
  </si>
  <si>
    <t>Реконструкція гуртожитку  під багатоквартирний будинок малосімейного типу по вул. Ів.Лейко, 2 в м. Лиман Донецької обл.</t>
  </si>
  <si>
    <t>КП Лиманська служба єдиного замовника ”</t>
  </si>
  <si>
    <t>Облаштовано 18 квартир, а саме 12 - однокімнатних квартир та 6 - двокімнатних квартир, загальною площею 796 м2 , житловою площею - 430 м2 , що забезпечить житлом 55 осіб.</t>
  </si>
  <si>
    <t>“Капітальний ремонт Ярівської загальоосвітньої школи І-ІІІ ступенів” Лиманської міської ради Донецької області</t>
  </si>
  <si>
    <t>Управління освіти, молоді та спорту Лиманської міської ради</t>
  </si>
  <si>
    <t>Капітально відремонтовано 2287 кв.м.</t>
  </si>
  <si>
    <t xml:space="preserve">1.3.2. Проводити енергоаудит та заходи зі зменшення енерговитрат у адміністративних будівлях та об’єктах соціальної інфраструктури </t>
  </si>
  <si>
    <t>“Капітальний ремонт Ямпільського навчально-виховного комплексу” загальноосвітня школа І-ІІІ ступенів — дошкільний навчальний заклад” Лиманської міської ради Донецької області</t>
  </si>
  <si>
    <t>Капітально відремонтовано 2062 кв.м.</t>
  </si>
  <si>
    <t>Капітальний ремонт з заходами термомодернізації будівлі закладу освіти «Дробишевська загальноосвітня школа I-III ступенів Лиманської міської ради Донецької області</t>
  </si>
  <si>
    <t>Капітально відремонтовано 5300,8 кв.м.</t>
  </si>
  <si>
    <t xml:space="preserve">3.5.3. Запроваджувати інноваційні освітні програми у середній школі та розбудовувати систему «Освіта впродовж життя» </t>
  </si>
  <si>
    <t xml:space="preserve">Капітальний ремонт другого поверху та підвальних приміщень КЗ "Лиманський ЦПМСД ім.М.І.Лядукіна </t>
  </si>
  <si>
    <t>КНП "ЦПМСД" Лиманської міської ради</t>
  </si>
  <si>
    <t>капітально відремонтовано - 1413,5 кв.м.</t>
  </si>
  <si>
    <t>3.5.1. Розвивати інфраструктуру охорони здоров'я</t>
  </si>
  <si>
    <t>Реконструкція будівлі аптеки під діагностичий центр, розташований за адресою: вул. Гасієва (Чапаєва) 36а,м. Лиман, Донецької області.</t>
  </si>
  <si>
    <t>КЛПЗ "Лиманська центральна районна  лікарня"</t>
  </si>
  <si>
    <t>проведено реконструкцію - 294,2 кв.м.</t>
  </si>
  <si>
    <t>Всього:</t>
  </si>
  <si>
    <t xml:space="preserve">           4.2.  Перелік субпроектів, які пропонуються для участі у спільному з Європейським інвестиційним банком проекті «Надзвичайна кредитна програма для відновлення України» (Пул 2а)              
</t>
  </si>
  <si>
    <t>“Реконструкція з використанням заходів термодернізації будівлі ЗОШ № 2 у м.Лиман”. Коригування.</t>
  </si>
  <si>
    <t>Реалізація зазначених проектів забезпечить доступність освітніх якісних послуг для учнів в місті, створення належних умов для навчання учнів та роботи працівників, скорочення споживання енергоносіїв. Проекти також матимуть позитивний вплив на рівень освіти в регіоні, адаптацію дітей внутрішньо переміщених осіб, збільшить кількість учнів, які вступлять до ВУЗів країни та отримають подальшу освіту та працевлаштування. Проведення ремонтних робіт забезпечить економію коштів на проведення щорічного ремонту будівель шкіл, навчальних класів, зниження експлуатаційних витрат на утримання будівель шкіл, подовження терміну експлуатації будівель до 15 років</t>
  </si>
  <si>
    <t xml:space="preserve">1.3.2 Проводити енергоаудит та заходи зі зменшення енерговитрат у адміністративних будівлях та об'єктах соціальної інфраструктури
</t>
  </si>
  <si>
    <t>“Капітальний ремонт з використанням заходів термодернізації будівлі ЗОШ № 3 у м. Красний Лиман”. Коригування.</t>
  </si>
  <si>
    <t>“Капітальний ремонт з використанням заходів термодернізації будівлі ЗОШ № 4 у м. Красний Лиман”. Коригування.</t>
  </si>
  <si>
    <t>Нежитлова будівля — гуртожиток по вул.Крупської, 4, м. Красний Лиман- реконструкція” (коригування)</t>
  </si>
  <si>
    <t xml:space="preserve">За результатами реалізації проекту будуть суттєво покращені санітарно-гігієнічні умови проживання, відремонтовані житлові кімнати та місця загального користування (кухні, санвузли, тощо). 
 Завдяки вирішенню житлової проблеми, будуть створені належні умови для повноцінного включення ВПО в життя місцевої громади. Забезпечення житлом також дозволить зберегти фахівців для соціальної сфери міста та району. 
 Проект матиме позитивний вплив на економіку регіону через створення додаткового попиту на послуги та роботи у сфері будівництва та постачання матеріалів, та нові робочі місця - працівників гуртожитку, зниження експлуатаційних витрат на утримання будівлі - гуртожитку на 45 %.
</t>
  </si>
  <si>
    <t xml:space="preserve">3.4.1 надавати соціальне житло та соціальні гуртожитки для ВПО, дітей-сиріт і дітей, позбавлених батьківського піклування
</t>
  </si>
  <si>
    <t xml:space="preserve">        4.3. Перелік об’єктів і заходів, що будуть здійснюватись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за виключенням об’єктів і заходів на територіях окремих районів, міст, селищ і сіл, де органи державної влади тимчасово не здійснюють свої повноваження, та у населених пунктах, що розташовані на лінії зіткнення</t>
  </si>
  <si>
    <t>Реконструкція станції знезалізнення підземних вод за адресою: вул. Зелений Гай, 16-а м. Красний Лиман Донецької області</t>
  </si>
  <si>
    <t>Департамент капітального будівництва ОДА</t>
  </si>
  <si>
    <t>Забезпечення понад 23,0 тис. мешканців об'єднаної територіальної громади  якісною питною водою та безперебійним  водопостачанням</t>
  </si>
  <si>
    <t>1.1.2.- Забезпечення ефективного функціонування житлово-комунального господарства та безперебійного енерго-, газо- та водопостачання об’єктів соціальної сфери, освіти, охорони здоров’я</t>
  </si>
  <si>
    <t>Капітальний ремонт з використанням заходів термодернізації будівлі ЗОШ I-III ступенів № 5 у м. Лиман</t>
  </si>
  <si>
    <t>Капітальний ремонт приміщення надасть можливість поліпшити умови для учбового процесу  для 282 дітей  (в т.ч. 43 дітей-переселенців) та 37 співробітників. Очікується зниження енергоспоживання на 150 Гкал.</t>
  </si>
  <si>
    <t>Реконструкція котельні № 15 м. Лиман</t>
  </si>
  <si>
    <t>Результатом реалізації проекту стане забезпечення якісною тепловою енергією понад 2 тис. мешканців м. Лиман.</t>
  </si>
  <si>
    <t>Капітальний ремонт з використанням заходів термодернізації будівлі ДНЗ № 6 у м. Красний Лиман</t>
  </si>
  <si>
    <t>Департамент освіти і науки ОДА</t>
  </si>
  <si>
    <t>Капітальний ремонт приміщення надасть змогу поліпшити санітарно-гігієнічні умови для 85 дітей та 27 співробітників. Очікується зниження енергоспоживання на 150 Гкал.</t>
  </si>
  <si>
    <t>Капітальний ремонт амбулаторії загальної практики сімейної медицини смт.Дробишеве Краснолиманського центру первинної медико-санітарної допомоги ім. М.І.Лядукіна</t>
  </si>
  <si>
    <t>Департамент охорони здоров’я ОДА</t>
  </si>
  <si>
    <t xml:space="preserve">Реконструкція будівлі надасть змогу отримання якісних медичних послуг мешканцям селища Дробишево — 1369 чол. (у т.ч. переселенців — 254 чол.), покращення умов праці медичних працівників, зменшення споживання енергоресурсів.  </t>
  </si>
  <si>
    <t>1.1.2  Забезпечення ефективного функціонування житлово-комунального господарства та безперебійного енерго-, газо- та водопостачання об’єктів соціальної сфери, освіти, охорони здоров’я</t>
  </si>
  <si>
    <t>Капітальний ремонт амбулаторії загальної практики сімейної медицини, гаража смт.Кіровськ Краснолиманського центру первинної медико-санітарної допомоги ім.М.І.Лядукіна</t>
  </si>
  <si>
    <t>Реконструкція будівлі надасть можливість отримання якісних медичних послуг мешканцям селища Зарічне (Кіровськ) — 3021 чол. (у т.ч. переселенців — 312 чол.), покращення умов праці медичних працівників, зменшення споживання енергоресурсів.</t>
  </si>
  <si>
    <t>4.4. Перелік проектів, реалізація яких передбачається за рахунок інших коштів</t>
  </si>
  <si>
    <t>Розбудова інженерно-транспортної інфраструктури до промислового майданчика ІП "Лиманський", в т.ч.:</t>
  </si>
  <si>
    <t>Виконавчий комітет Лиманської міської ради</t>
  </si>
  <si>
    <t>Підвищення конкурентноспроможності регіону, активізація інвестиційної діяльності та створення нових робочих місць. Прокладення електричних мереж, газового трубопроводу, мереж з водопостачання</t>
  </si>
  <si>
    <t>1.14 — Створення індустріальних парків на території Донецької області</t>
  </si>
  <si>
    <t>1.1</t>
  </si>
  <si>
    <t xml:space="preserve">Будівництво водопровідної мережі до промислового майданчика ІП "Лиманський". </t>
  </si>
  <si>
    <t>Будівництво водопровідної мережі довжиною 826 м.</t>
  </si>
  <si>
    <t>1.2</t>
  </si>
  <si>
    <t xml:space="preserve">Будівництво газопроводу середнього тиску до промислового майданчика ІП "Лиманський". </t>
  </si>
  <si>
    <t>Прокладення газопроводу з поліетиленових труб довжиною 26,5 м; газопроводу зі сталевої труби — 3,2 м</t>
  </si>
  <si>
    <t>1.3</t>
  </si>
  <si>
    <t xml:space="preserve">Будівництво електромереж  до промислового майданчика ІП "Лиманський". </t>
  </si>
  <si>
    <t>Будівництво електричних мереж довжиною 5224 м.</t>
  </si>
  <si>
    <t xml:space="preserve"> 4.5 Перелік проектів, реалізація яких передбачається за рахунок субвенції з державного бюджету місцевим бюджетам на здійснення заходів щодо соціально-економічного розвитку окремих територій між місцевими бюджетами </t>
  </si>
  <si>
    <t>Капітальний ремонт будівлі  Коровоярського навчально-виховного комплексу "Загальноосвітня школа І-ІІІ ступенів-дошкільний навчальний заклад" Лиманської міської ради Донецької області за адресою:  вул. Спортивна, 22 с. Коровій Яр, Лиманський район, Донецька область</t>
  </si>
  <si>
    <t>Управління освіти, молоді та спорту Лимансько міської ради</t>
  </si>
  <si>
    <t>площа внутрішнього упорядження-494,6 кв.м., кількість секцій радіаторів (заміна)-465 шт, площа фасаду-683 кв.м.</t>
  </si>
  <si>
    <t xml:space="preserve">1.1.2. Забезпечувати ефективне функціонування житлово-комунального господарства та безперебійне енерго-, газо-та водопостачання об'єктів соціальної сфери, освіти, охорони здоров'я </t>
  </si>
  <si>
    <t>Придбання спеціалізованої техніки (бульдозер Б-10 М або еквівалент) для КП «Лиманський Зеленбуд», 84404, Донецька обл., м.Лиман, вул. Костянтина Гасієва, буд. 8 А для утримання полігону твердих побутових відходів та доріг комунальної власності</t>
  </si>
  <si>
    <t>протягом року</t>
  </si>
  <si>
    <t>КП "Лиманський Зеленбуд"</t>
  </si>
  <si>
    <t>придбання бульдозера, одиниць — 1</t>
  </si>
  <si>
    <t>Придбання спеціалізованої техніки (трактор МТЗ 82.1 з фронтальним навантажувачем та відвалом або еквівалент) для КП «Лиманський Зеленбуд», 84404, Донецька обл., м.Лиман, вул. Костянтина Гасієва, буд. 8 А</t>
  </si>
  <si>
    <t>придбання трактора, одиниць — 1</t>
  </si>
  <si>
    <t>Придбання спеціалізованої техніки (екскаватора-навантажувача) для КП «Лиманський Зеленбуд», 84404, Донецька обл., м.Лиман, вул.Костянтина Гасієва, буд. 8 А</t>
  </si>
  <si>
    <t xml:space="preserve">придбання екскаватора, одиниць </t>
  </si>
  <si>
    <t>Придбання автобуса для КП «Лиманська СЄЗ», 84404, Донецька обл., м.Лиман, пров. Бригадний,6</t>
  </si>
  <si>
    <t>КП "Лиманська СЄЗ"</t>
  </si>
  <si>
    <t>придбання автобуса, одиниць — 1</t>
  </si>
  <si>
    <t>1.1.2. Забезпечувати ефективне функціонування житлово-комунального господарства</t>
  </si>
  <si>
    <t>Капітальний ремонт дороги комунальної власності Лиманської об’єднаної територіальної громади по вул.Мічуріна м. Лиман</t>
  </si>
  <si>
    <t>1.1.2.Забезпечення ефективного функціонування житлово-комунального господарства та безперебійного енерго-, газо- та водопостачання об’єктів соціальної сфери, освіти, охорони здоров“я</t>
  </si>
  <si>
    <t>Капітальний ремонт дороги комунальної власності Лиманської об’єднаної територіальної громади по вул.Підлісна м. Лиман</t>
  </si>
  <si>
    <t>4.6. "Перелік проектів, реалізація яких передбачається за рахунок субвенції з обласного бюджету на соціально-економічний розвиток територій"</t>
  </si>
  <si>
    <t>1.</t>
  </si>
  <si>
    <t>Будівництво фізкультурно-оздоровчого комплексу м. Лиман</t>
  </si>
  <si>
    <t>Протягом року</t>
  </si>
  <si>
    <t>Управління освіти, молоді та спорту міської ради</t>
  </si>
  <si>
    <t>Будівництво фізкультурно-оздоровчого комплексу, кількість будівель - 1 одиниця</t>
  </si>
  <si>
    <t>3.5.4.Забезпечити розвиток фізичної культури і спорту, популяризацію здорового способу життя та підтримку провідних спортсменів області; створити доступну спортивну інфраструктуру; розвинути мережу спортивних шкіл та організацій, зокрема шляхом підтримки центрів фізичного здоров'я “Спорт для всіх”</t>
  </si>
  <si>
    <t>Реконструкція дитячого майданчика, прилеглої території до будівлі Центра культури та дозвілля ім.Горького, частини тротуарів та дороги по вулиці Незалежності під площу Незалежності в місті Лиман</t>
  </si>
  <si>
    <t>Реконструкція дитячого майданчика, прилеглої території до будівлі Центра культури та дозвілля ім.Горького, частини тротуару, одиниць</t>
  </si>
  <si>
    <t>1.2.2. Створити позитивний для інвесторів імідж регіону, провести ребрендінг з метою посилення міжрегіональних і міжнародних зв’язків та залучення інвестиційних ресурсів</t>
  </si>
  <si>
    <t xml:space="preserve"> 4.7. Перелік проектів, що плануються до реалізації за рахунок інфраструктурної субвенції з державного бюджету місцевим бюджетам на формування інфраструктури Лиманської об'єднаної територіальної громади</t>
  </si>
  <si>
    <t>Капітальний ремонт дороги комунальної власності Лиманської об'єднаної територіальної громади по вул.Поштова м.Лиман</t>
  </si>
  <si>
    <t>Капітально відремонтовано 3410 кв.м.</t>
  </si>
  <si>
    <t>Капітальний ремонт дороги комунальної власності Лиманської об'єднаної територіальної громади по провул.Торговий м. Лиман</t>
  </si>
  <si>
    <t>Капітально відремонтовано 2000 кв.м.</t>
  </si>
  <si>
    <t>Капітальний ремонт дороги комунальної власності Лиманської об'єднаної територіальної громади по вул.Перемоги с. Зарічне</t>
  </si>
  <si>
    <t>Капітально відремонтовано 3000 кв.м.</t>
  </si>
  <si>
    <t>Забезпечення ефективного функціонування житлово-комунального господарства та безперебійного енерго-, газо- та водопостачання об’єктів соціальної сфери, освіти, охорони здоров“я</t>
  </si>
  <si>
    <t xml:space="preserve">Внесення змін до генерального плану м.Лиман Донецької області з розробленням плану зонування та детальних планів окремих територій  </t>
  </si>
  <si>
    <t>Виконавчий комітет</t>
  </si>
  <si>
    <t>1 містобудівна документація</t>
  </si>
  <si>
    <t>2.3.2. Поліпшувати спроможність нових громад з метою покращення управління і надання якісних публічних послуг через відновлення та розвиток інфраструктури надання послуг на обласному, районному та місцевому рівнях.</t>
  </si>
  <si>
    <t xml:space="preserve">ВСЬОГО </t>
  </si>
</sst>
</file>

<file path=xl/styles.xml><?xml version="1.0" encoding="utf-8"?>
<styleSheet xmlns="http://schemas.openxmlformats.org/spreadsheetml/2006/main">
  <numFmts count="5">
    <numFmt numFmtId="164" formatCode="General"/>
    <numFmt numFmtId="165" formatCode="0.000"/>
    <numFmt numFmtId="166" formatCode="0.00"/>
    <numFmt numFmtId="167" formatCode="@"/>
    <numFmt numFmtId="168" formatCode="_-* #,##0.00,_₽_-;\-* #,##0.00,_₽_-;_-* \-??\ _₽_-;_-@_-"/>
  </numFmts>
  <fonts count="23">
    <font>
      <sz val="11"/>
      <color indexed="8"/>
      <name val="Calibri"/>
      <family val="2"/>
    </font>
    <font>
      <sz val="10"/>
      <name val="Arial"/>
      <family val="0"/>
    </font>
    <font>
      <sz val="11"/>
      <name val="Calibri"/>
      <family val="2"/>
    </font>
    <font>
      <b/>
      <sz val="12"/>
      <name val="Times New Roman"/>
      <family val="1"/>
    </font>
    <font>
      <sz val="11"/>
      <name val="Times New Roman"/>
      <family val="1"/>
    </font>
    <font>
      <sz val="12"/>
      <name val="Times New Roman"/>
      <family val="1"/>
    </font>
    <font>
      <b/>
      <sz val="11"/>
      <name val="Times New Roman"/>
      <family val="1"/>
    </font>
    <font>
      <b/>
      <sz val="10"/>
      <name val="Times New Roman"/>
      <family val="1"/>
    </font>
    <font>
      <b/>
      <sz val="9"/>
      <name val="Times New Roman"/>
      <family val="1"/>
    </font>
    <font>
      <sz val="12"/>
      <name val="Calibri"/>
      <family val="2"/>
    </font>
    <font>
      <b/>
      <sz val="12"/>
      <name val="Calibri"/>
      <family val="2"/>
    </font>
    <font>
      <b/>
      <sz val="11"/>
      <color indexed="63"/>
      <name val="Times New Roman"/>
      <family val="1"/>
    </font>
    <font>
      <sz val="11"/>
      <color indexed="63"/>
      <name val="Calibri"/>
      <family val="2"/>
    </font>
    <font>
      <b/>
      <sz val="11"/>
      <name val="Calibri"/>
      <family val="2"/>
    </font>
    <font>
      <b/>
      <sz val="11"/>
      <color indexed="63"/>
      <name val="Calibri"/>
      <family val="2"/>
    </font>
    <font>
      <sz val="11"/>
      <color indexed="8"/>
      <name val="Times New Roman"/>
      <family val="1"/>
    </font>
    <font>
      <sz val="11"/>
      <color indexed="63"/>
      <name val="Times New Roman"/>
      <family val="1"/>
    </font>
    <font>
      <sz val="10"/>
      <name val="Times New Roman"/>
      <family val="1"/>
    </font>
    <font>
      <sz val="10"/>
      <color indexed="8"/>
      <name val="Calibri"/>
      <family val="2"/>
    </font>
    <font>
      <b/>
      <sz val="11"/>
      <color indexed="8"/>
      <name val="Calibri"/>
      <family val="2"/>
    </font>
    <font>
      <sz val="10"/>
      <name val="Calibri"/>
      <family val="2"/>
    </font>
    <font>
      <b/>
      <sz val="10"/>
      <name val="Calibri"/>
      <family val="2"/>
    </font>
    <font>
      <b/>
      <sz val="10"/>
      <color indexed="63"/>
      <name val="Calibri"/>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2" fillId="0" borderId="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6">
    <xf numFmtId="164" fontId="0" fillId="0" borderId="0" xfId="0" applyAlignment="1">
      <alignment/>
    </xf>
    <xf numFmtId="164" fontId="2" fillId="0" borderId="0" xfId="0" applyFont="1" applyAlignment="1">
      <alignment/>
    </xf>
    <xf numFmtId="164" fontId="2" fillId="0" borderId="0" xfId="0" applyFont="1" applyAlignment="1">
      <alignment horizontal="center"/>
    </xf>
    <xf numFmtId="165" fontId="2" fillId="0" borderId="0" xfId="0" applyNumberFormat="1" applyFont="1" applyAlignment="1">
      <alignment horizontal="center"/>
    </xf>
    <xf numFmtId="164" fontId="2" fillId="0" borderId="0" xfId="0" applyFont="1" applyAlignment="1">
      <alignment horizontal="center" vertical="center"/>
    </xf>
    <xf numFmtId="164" fontId="3" fillId="0" borderId="0" xfId="0" applyFont="1" applyBorder="1" applyAlignment="1">
      <alignment horizontal="center"/>
    </xf>
    <xf numFmtId="164" fontId="3" fillId="0" borderId="0" xfId="0" applyFont="1" applyAlignment="1">
      <alignment horizontal="center"/>
    </xf>
    <xf numFmtId="164" fontId="4" fillId="0" borderId="1" xfId="0" applyFont="1" applyBorder="1" applyAlignment="1">
      <alignment horizontal="center" vertical="center"/>
    </xf>
    <xf numFmtId="164"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164" fontId="5" fillId="0" borderId="1" xfId="0" applyFont="1" applyBorder="1" applyAlignment="1">
      <alignment horizontal="center" vertical="center" wrapText="1"/>
    </xf>
    <xf numFmtId="164" fontId="0" fillId="0" borderId="0" xfId="0" applyAlignment="1">
      <alignment horizontal="center" vertical="center"/>
    </xf>
    <xf numFmtId="166" fontId="6" fillId="0" borderId="1" xfId="0" applyNumberFormat="1" applyFont="1" applyBorder="1" applyAlignment="1">
      <alignment horizontal="center" vertical="center" wrapText="1"/>
    </xf>
    <xf numFmtId="166" fontId="5" fillId="0" borderId="0" xfId="0" applyNumberFormat="1" applyFont="1" applyAlignment="1">
      <alignment/>
    </xf>
    <xf numFmtId="164" fontId="6" fillId="0" borderId="1" xfId="0" applyFont="1" applyBorder="1" applyAlignment="1">
      <alignment horizontal="center" vertical="center" wrapText="1"/>
    </xf>
    <xf numFmtId="164" fontId="5"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164" fontId="6" fillId="0" borderId="1" xfId="0" applyFont="1" applyBorder="1" applyAlignment="1">
      <alignment horizontal="center" vertical="center"/>
    </xf>
    <xf numFmtId="164" fontId="5" fillId="0" borderId="1" xfId="0" applyFont="1" applyBorder="1" applyAlignment="1">
      <alignment horizontal="center" vertical="center" wrapText="1" shrinkToFit="1"/>
    </xf>
    <xf numFmtId="165" fontId="5" fillId="0" borderId="1" xfId="0" applyNumberFormat="1" applyFont="1" applyBorder="1" applyAlignment="1">
      <alignment horizontal="center" vertical="center" wrapText="1" shrinkToFit="1"/>
    </xf>
    <xf numFmtId="164" fontId="5" fillId="0" borderId="1" xfId="0" applyFont="1" applyBorder="1" applyAlignment="1">
      <alignment horizontal="left" vertical="center" wrapText="1" shrinkToFit="1"/>
    </xf>
    <xf numFmtId="165"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shrinkToFit="1"/>
    </xf>
    <xf numFmtId="164" fontId="5" fillId="0" borderId="2" xfId="0" applyFont="1" applyBorder="1" applyAlignment="1">
      <alignment horizontal="center" vertical="center" wrapText="1"/>
    </xf>
    <xf numFmtId="164" fontId="5" fillId="0" borderId="2" xfId="0" applyFont="1" applyBorder="1" applyAlignment="1">
      <alignment horizontal="center" vertical="center" wrapText="1"/>
    </xf>
    <xf numFmtId="164" fontId="0" fillId="0" borderId="2" xfId="0" applyBorder="1" applyAlignment="1">
      <alignment horizontal="center" vertical="center"/>
    </xf>
    <xf numFmtId="164" fontId="0" fillId="0" borderId="2" xfId="0" applyBorder="1" applyAlignment="1">
      <alignment/>
    </xf>
    <xf numFmtId="164" fontId="3" fillId="0" borderId="1" xfId="0" applyFont="1" applyBorder="1" applyAlignment="1">
      <alignment horizontal="center" vertical="center" wrapText="1"/>
    </xf>
    <xf numFmtId="164" fontId="5" fillId="0" borderId="1" xfId="0" applyFont="1" applyBorder="1" applyAlignment="1">
      <alignment horizontal="center" wrapText="1"/>
    </xf>
    <xf numFmtId="165" fontId="7"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164" fontId="6" fillId="0" borderId="1" xfId="0" applyFont="1" applyBorder="1" applyAlignment="1">
      <alignment horizontal="center" vertical="top" wrapText="1" shrinkToFit="1"/>
    </xf>
    <xf numFmtId="167"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64" fontId="9" fillId="0" borderId="1" xfId="0" applyFont="1" applyBorder="1" applyAlignment="1">
      <alignment vertical="center" wrapText="1"/>
    </xf>
    <xf numFmtId="164" fontId="0" fillId="0" borderId="0" xfId="0" applyAlignment="1">
      <alignment vertical="center"/>
    </xf>
    <xf numFmtId="165" fontId="5"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164" fontId="9" fillId="0" borderId="1" xfId="0" applyFont="1" applyBorder="1" applyAlignment="1">
      <alignment vertical="center"/>
    </xf>
    <xf numFmtId="165" fontId="5"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xf>
    <xf numFmtId="164" fontId="9" fillId="0" borderId="1" xfId="0" applyFont="1" applyBorder="1" applyAlignment="1">
      <alignment/>
    </xf>
    <xf numFmtId="164" fontId="6" fillId="0" borderId="1" xfId="0" applyFont="1" applyBorder="1" applyAlignment="1">
      <alignment horizontal="center" vertical="center" wrapText="1" shrinkToFit="1"/>
    </xf>
    <xf numFmtId="164" fontId="3" fillId="0" borderId="1" xfId="0" applyFont="1" applyBorder="1" applyAlignment="1">
      <alignment horizontal="center" vertical="center" wrapText="1" shrinkToFit="1"/>
    </xf>
    <xf numFmtId="164" fontId="3" fillId="0" borderId="1" xfId="0" applyFont="1" applyBorder="1" applyAlignment="1">
      <alignment horizontal="center"/>
    </xf>
    <xf numFmtId="165" fontId="3" fillId="0" borderId="1" xfId="0" applyNumberFormat="1" applyFont="1" applyBorder="1" applyAlignment="1">
      <alignment horizontal="center" vertical="top" wrapText="1" shrinkToFit="1"/>
    </xf>
    <xf numFmtId="165" fontId="3" fillId="0" borderId="1" xfId="0" applyNumberFormat="1" applyFont="1" applyBorder="1" applyAlignment="1">
      <alignment horizontal="center" vertical="top"/>
    </xf>
    <xf numFmtId="165" fontId="3" fillId="0" borderId="1" xfId="0" applyNumberFormat="1" applyFont="1" applyBorder="1" applyAlignment="1">
      <alignment horizontal="center" vertical="top" wrapText="1"/>
    </xf>
    <xf numFmtId="165" fontId="3" fillId="0" borderId="1" xfId="0" applyNumberFormat="1" applyFont="1" applyBorder="1" applyAlignment="1">
      <alignment horizontal="center" vertical="center" wrapText="1" shrinkToFit="1"/>
    </xf>
    <xf numFmtId="164" fontId="2" fillId="0" borderId="1" xfId="0" applyFont="1" applyBorder="1" applyAlignment="1">
      <alignment horizontal="center" vertical="center"/>
    </xf>
    <xf numFmtId="165" fontId="9" fillId="0" borderId="1" xfId="0" applyNumberFormat="1" applyFont="1" applyBorder="1" applyAlignment="1">
      <alignment horizontal="center"/>
    </xf>
    <xf numFmtId="164" fontId="3" fillId="0" borderId="1" xfId="0" applyFont="1" applyBorder="1" applyAlignment="1">
      <alignment horizontal="center" vertical="top" wrapText="1" shrinkToFit="1"/>
    </xf>
    <xf numFmtId="165" fontId="5" fillId="0" borderId="1" xfId="0" applyNumberFormat="1" applyFont="1" applyBorder="1" applyAlignment="1">
      <alignment horizontal="center" vertical="center" wrapText="1" shrinkToFit="1"/>
    </xf>
    <xf numFmtId="164"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164" fontId="11" fillId="0" borderId="1" xfId="0" applyFont="1" applyBorder="1" applyAlignment="1">
      <alignment horizontal="center" vertical="center" wrapText="1" shrinkToFit="1"/>
    </xf>
    <xf numFmtId="164" fontId="5" fillId="0" borderId="1" xfId="0" applyFont="1" applyBorder="1" applyAlignment="1">
      <alignment horizontal="center" vertical="center" wrapText="1" shrinkToFit="1"/>
    </xf>
    <xf numFmtId="167" fontId="6" fillId="0" borderId="1" xfId="0" applyNumberFormat="1" applyFont="1" applyBorder="1" applyAlignment="1">
      <alignment horizontal="center" vertical="center"/>
    </xf>
    <xf numFmtId="164" fontId="2" fillId="0" borderId="1" xfId="0" applyFont="1" applyBorder="1" applyAlignment="1">
      <alignment/>
    </xf>
    <xf numFmtId="164" fontId="10" fillId="0" borderId="1" xfId="0" applyFont="1" applyBorder="1" applyAlignment="1">
      <alignment horizontal="center"/>
    </xf>
    <xf numFmtId="168" fontId="3" fillId="0" borderId="1" xfId="15" applyFont="1" applyBorder="1" applyAlignment="1" applyProtection="1">
      <alignment horizontal="center" vertical="top" wrapText="1"/>
      <protection/>
    </xf>
    <xf numFmtId="165" fontId="3" fillId="0" borderId="1" xfId="15" applyNumberFormat="1" applyFont="1" applyBorder="1" applyAlignment="1" applyProtection="1">
      <alignment horizontal="center" vertical="center" wrapText="1"/>
      <protection/>
    </xf>
    <xf numFmtId="165" fontId="3" fillId="0" borderId="1" xfId="15" applyNumberFormat="1" applyFont="1" applyBorder="1" applyAlignment="1" applyProtection="1">
      <alignment horizontal="center" vertical="top" wrapText="1"/>
      <protection/>
    </xf>
    <xf numFmtId="165" fontId="10" fillId="0" borderId="1" xfId="0" applyNumberFormat="1" applyFont="1" applyBorder="1" applyAlignment="1">
      <alignment horizontal="center"/>
    </xf>
    <xf numFmtId="164" fontId="10" fillId="0" borderId="1" xfId="0" applyFont="1" applyBorder="1" applyAlignment="1">
      <alignment horizontal="center" vertical="center"/>
    </xf>
    <xf numFmtId="164" fontId="13" fillId="0" borderId="1" xfId="0" applyFont="1" applyBorder="1" applyAlignment="1">
      <alignment horizontal="center"/>
    </xf>
    <xf numFmtId="164" fontId="13" fillId="0" borderId="1" xfId="0" applyFont="1" applyBorder="1" applyAlignment="1">
      <alignment/>
    </xf>
    <xf numFmtId="164" fontId="14" fillId="0" borderId="0" xfId="0" applyFont="1" applyAlignment="1">
      <alignment/>
    </xf>
    <xf numFmtId="164" fontId="6" fillId="0" borderId="1" xfId="0" applyFont="1" applyBorder="1" applyAlignment="1">
      <alignment horizontal="center" vertical="center" wrapText="1" shrinkToFit="1"/>
    </xf>
    <xf numFmtId="164" fontId="4" fillId="0" borderId="1" xfId="0" applyFont="1" applyBorder="1" applyAlignment="1">
      <alignment horizontal="center" vertical="top" wrapText="1" shrinkToFit="1"/>
    </xf>
    <xf numFmtId="165" fontId="4" fillId="0" borderId="1" xfId="0" applyNumberFormat="1" applyFont="1" applyBorder="1" applyAlignment="1">
      <alignment horizontal="center" vertical="top" wrapText="1" shrinkToFit="1"/>
    </xf>
    <xf numFmtId="164" fontId="4" fillId="0" borderId="1" xfId="0" applyFont="1" applyBorder="1" applyAlignment="1">
      <alignment horizontal="center" vertical="center" wrapText="1" shrinkToFit="1"/>
    </xf>
    <xf numFmtId="164" fontId="15" fillId="0" borderId="1" xfId="0" applyFont="1" applyBorder="1" applyAlignment="1">
      <alignment horizontal="center" vertical="center" wrapText="1"/>
    </xf>
    <xf numFmtId="165" fontId="4" fillId="0" borderId="1" xfId="0" applyNumberFormat="1" applyFont="1" applyBorder="1" applyAlignment="1">
      <alignment horizontal="center" vertical="center" wrapText="1" shrinkToFit="1"/>
    </xf>
    <xf numFmtId="164" fontId="15" fillId="0" borderId="0" xfId="0" applyFont="1" applyAlignment="1">
      <alignment/>
    </xf>
    <xf numFmtId="164" fontId="16" fillId="0" borderId="1" xfId="0" applyFont="1" applyBorder="1" applyAlignment="1">
      <alignment horizontal="center" vertical="center" wrapText="1"/>
    </xf>
    <xf numFmtId="164" fontId="4" fillId="0" borderId="1" xfId="0" applyFont="1" applyBorder="1" applyAlignment="1">
      <alignment horizontal="center" vertical="center" wrapText="1" shrinkToFit="1"/>
    </xf>
    <xf numFmtId="164" fontId="4" fillId="0" borderId="1" xfId="0" applyFont="1" applyBorder="1" applyAlignment="1">
      <alignment/>
    </xf>
    <xf numFmtId="164" fontId="4" fillId="0" borderId="1" xfId="0" applyFont="1" applyBorder="1" applyAlignment="1">
      <alignment horizontal="center"/>
    </xf>
    <xf numFmtId="165" fontId="4" fillId="0" borderId="1" xfId="0" applyNumberFormat="1" applyFont="1" applyBorder="1" applyAlignment="1">
      <alignment horizontal="center"/>
    </xf>
    <xf numFmtId="164" fontId="4" fillId="0" borderId="1" xfId="0" applyFont="1" applyBorder="1" applyAlignment="1">
      <alignment horizontal="center" vertical="center"/>
    </xf>
    <xf numFmtId="164" fontId="4" fillId="0" borderId="1" xfId="0" applyFont="1" applyBorder="1" applyAlignment="1">
      <alignment horizontal="center" wrapText="1"/>
    </xf>
    <xf numFmtId="164" fontId="4" fillId="0" borderId="1" xfId="0" applyFont="1" applyBorder="1" applyAlignment="1">
      <alignment wrapText="1"/>
    </xf>
    <xf numFmtId="165" fontId="4" fillId="0" borderId="1" xfId="0" applyNumberFormat="1" applyFont="1" applyBorder="1" applyAlignment="1">
      <alignment horizontal="center" wrapText="1"/>
    </xf>
    <xf numFmtId="164" fontId="4" fillId="0" borderId="1" xfId="0" applyFont="1" applyBorder="1" applyAlignment="1">
      <alignment horizontal="center" vertical="center" wrapText="1"/>
    </xf>
    <xf numFmtId="166" fontId="7" fillId="0" borderId="1" xfId="0" applyNumberFormat="1" applyFont="1" applyBorder="1" applyAlignment="1">
      <alignment horizontal="center" vertical="center" wrapText="1"/>
    </xf>
    <xf numFmtId="166" fontId="17" fillId="0" borderId="0" xfId="0" applyNumberFormat="1" applyFont="1" applyAlignment="1">
      <alignment/>
    </xf>
    <xf numFmtId="164" fontId="7" fillId="0" borderId="1" xfId="0" applyFont="1" applyBorder="1" applyAlignment="1">
      <alignment horizontal="center" vertical="center" wrapText="1"/>
    </xf>
    <xf numFmtId="164" fontId="17" fillId="0" borderId="1" xfId="0" applyFont="1" applyBorder="1" applyAlignment="1">
      <alignment horizontal="center" vertical="center" wrapText="1"/>
    </xf>
    <xf numFmtId="164" fontId="17" fillId="0" borderId="1" xfId="0" applyFont="1" applyBorder="1" applyAlignment="1">
      <alignment horizontal="center" vertical="center" wrapText="1"/>
    </xf>
    <xf numFmtId="165" fontId="17" fillId="0" borderId="1" xfId="0" applyNumberFormat="1" applyFont="1" applyBorder="1" applyAlignment="1">
      <alignment horizontal="center" vertical="center" wrapText="1"/>
    </xf>
    <xf numFmtId="164" fontId="18" fillId="0" borderId="0" xfId="0" applyFont="1" applyAlignment="1">
      <alignment/>
    </xf>
    <xf numFmtId="164" fontId="7" fillId="0" borderId="1" xfId="0" applyFont="1" applyBorder="1" applyAlignment="1">
      <alignment horizontal="center" vertical="center"/>
    </xf>
    <xf numFmtId="164" fontId="17" fillId="0" borderId="1" xfId="0" applyFont="1" applyBorder="1" applyAlignment="1">
      <alignment horizontal="center" vertical="center" wrapText="1" shrinkToFit="1"/>
    </xf>
    <xf numFmtId="165" fontId="17" fillId="0" borderId="1" xfId="0" applyNumberFormat="1" applyFont="1" applyBorder="1" applyAlignment="1">
      <alignment horizontal="center" vertical="center" wrapText="1" shrinkToFit="1"/>
    </xf>
    <xf numFmtId="164" fontId="17" fillId="0" borderId="1" xfId="0" applyFont="1" applyBorder="1" applyAlignment="1">
      <alignment horizontal="center" vertical="center" wrapText="1" shrinkToFit="1"/>
    </xf>
    <xf numFmtId="164" fontId="7" fillId="0" borderId="1" xfId="0" applyFont="1" applyBorder="1" applyAlignment="1">
      <alignment vertical="center" wrapText="1"/>
    </xf>
    <xf numFmtId="165" fontId="7" fillId="0" borderId="1" xfId="0" applyNumberFormat="1" applyFont="1" applyBorder="1" applyAlignment="1">
      <alignment horizontal="center" vertical="center" wrapText="1"/>
    </xf>
    <xf numFmtId="164" fontId="7" fillId="0" borderId="1" xfId="0" applyFont="1" applyBorder="1" applyAlignment="1">
      <alignment vertical="center"/>
    </xf>
    <xf numFmtId="164" fontId="19" fillId="0" borderId="0" xfId="0" applyFont="1" applyAlignment="1">
      <alignment/>
    </xf>
    <xf numFmtId="164" fontId="20" fillId="0" borderId="1" xfId="0" applyFont="1" applyBorder="1" applyAlignment="1">
      <alignment/>
    </xf>
    <xf numFmtId="164" fontId="7" fillId="0" borderId="1" xfId="0" applyFont="1" applyBorder="1" applyAlignment="1">
      <alignment horizontal="center" vertical="center" wrapText="1"/>
    </xf>
    <xf numFmtId="164" fontId="21" fillId="0" borderId="1" xfId="0" applyFont="1" applyBorder="1" applyAlignment="1">
      <alignment horizontal="center"/>
    </xf>
    <xf numFmtId="168" fontId="7" fillId="0" borderId="1" xfId="15" applyFont="1" applyBorder="1" applyAlignment="1" applyProtection="1">
      <alignment horizontal="center" vertical="top" wrapText="1"/>
      <protection/>
    </xf>
    <xf numFmtId="165" fontId="7" fillId="0" borderId="1" xfId="15" applyNumberFormat="1" applyFont="1" applyBorder="1" applyAlignment="1" applyProtection="1">
      <alignment horizontal="center" vertical="center" wrapText="1"/>
      <protection/>
    </xf>
    <xf numFmtId="165" fontId="8" fillId="0" borderId="1" xfId="15" applyNumberFormat="1" applyFont="1" applyBorder="1" applyAlignment="1" applyProtection="1">
      <alignment horizontal="center" vertical="center" wrapText="1"/>
      <protection/>
    </xf>
    <xf numFmtId="165" fontId="7" fillId="0" borderId="1" xfId="15" applyNumberFormat="1" applyFont="1" applyBorder="1" applyAlignment="1" applyProtection="1">
      <alignment horizontal="center" vertical="top" wrapText="1"/>
      <protection/>
    </xf>
    <xf numFmtId="165" fontId="7" fillId="0" borderId="1" xfId="0" applyNumberFormat="1" applyFont="1" applyBorder="1" applyAlignment="1">
      <alignment horizontal="center"/>
    </xf>
    <xf numFmtId="164" fontId="21" fillId="0" borderId="1" xfId="0" applyFont="1" applyBorder="1" applyAlignment="1">
      <alignment horizontal="center" vertical="center"/>
    </xf>
    <xf numFmtId="164" fontId="21" fillId="0" borderId="1" xfId="0" applyFont="1" applyBorder="1" applyAlignment="1">
      <alignment/>
    </xf>
    <xf numFmtId="164" fontId="2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7"/>
  <sheetViews>
    <sheetView tabSelected="1" zoomScale="75" zoomScaleNormal="75" workbookViewId="0" topLeftCell="A1">
      <pane ySplit="6" topLeftCell="A7" activePane="bottomLeft" state="frozen"/>
      <selection pane="topLeft" activeCell="A1" sqref="A1"/>
      <selection pane="bottomLeft" activeCell="J21" sqref="J21"/>
    </sheetView>
  </sheetViews>
  <sheetFormatPr defaultColWidth="9.140625" defaultRowHeight="15"/>
  <cols>
    <col min="1" max="1" width="6.140625" style="1" customWidth="1"/>
    <col min="2" max="2" width="18.140625" style="2" customWidth="1"/>
    <col min="3" max="3" width="6.140625" style="2" customWidth="1"/>
    <col min="4" max="4" width="9.140625" style="2" customWidth="1"/>
    <col min="5" max="5" width="10.140625" style="3" customWidth="1"/>
    <col min="6" max="6" width="10.421875" style="3" customWidth="1"/>
    <col min="7" max="7" width="9.28125" style="3" customWidth="1"/>
    <col min="8" max="8" width="10.28125" style="3" customWidth="1"/>
    <col min="9" max="10" width="10.421875" style="3" customWidth="1"/>
    <col min="11" max="12" width="10.8515625" style="3" customWidth="1"/>
    <col min="13" max="14" width="9.7109375" style="3" customWidth="1"/>
    <col min="15" max="16" width="10.421875" style="3" customWidth="1"/>
    <col min="17" max="18" width="9.8515625" style="3" customWidth="1"/>
    <col min="19" max="19" width="14.57421875" style="3" customWidth="1"/>
    <col min="20" max="20" width="14.57421875" style="4" customWidth="1"/>
    <col min="21" max="21" width="17.00390625" style="2" customWidth="1"/>
    <col min="22" max="22" width="8.421875" style="1" customWidth="1"/>
    <col min="23" max="16384" width="8.57421875" style="0" customWidth="1"/>
  </cols>
  <sheetData>
    <row r="1" spans="1:22" ht="15">
      <c r="A1" s="5" t="s">
        <v>0</v>
      </c>
      <c r="B1" s="5"/>
      <c r="C1" s="5"/>
      <c r="D1" s="5"/>
      <c r="E1" s="5"/>
      <c r="F1" s="5"/>
      <c r="G1" s="5"/>
      <c r="H1" s="5"/>
      <c r="I1" s="5"/>
      <c r="J1" s="5"/>
      <c r="K1" s="5"/>
      <c r="L1" s="5"/>
      <c r="M1" s="5"/>
      <c r="N1" s="5"/>
      <c r="O1" s="5"/>
      <c r="P1" s="5"/>
      <c r="Q1" s="5"/>
      <c r="R1" s="5"/>
      <c r="S1" s="5"/>
      <c r="T1" s="5"/>
      <c r="U1" s="6"/>
      <c r="V1" s="6"/>
    </row>
    <row r="2" spans="1:22" s="12" customFormat="1" ht="15" customHeight="1">
      <c r="A2" s="7" t="s">
        <v>1</v>
      </c>
      <c r="B2" s="7" t="s">
        <v>2</v>
      </c>
      <c r="C2" s="8" t="s">
        <v>3</v>
      </c>
      <c r="D2" s="8" t="s">
        <v>4</v>
      </c>
      <c r="E2" s="9" t="s">
        <v>5</v>
      </c>
      <c r="F2" s="10" t="s">
        <v>6</v>
      </c>
      <c r="G2" s="10"/>
      <c r="H2" s="10"/>
      <c r="I2" s="10"/>
      <c r="J2" s="10"/>
      <c r="K2" s="10"/>
      <c r="L2" s="10"/>
      <c r="M2" s="10"/>
      <c r="N2" s="10"/>
      <c r="O2" s="10"/>
      <c r="P2" s="10"/>
      <c r="Q2" s="10"/>
      <c r="R2" s="10"/>
      <c r="S2" s="10"/>
      <c r="T2" s="11" t="s">
        <v>7</v>
      </c>
      <c r="U2" s="11" t="s">
        <v>8</v>
      </c>
      <c r="V2" s="11" t="s">
        <v>9</v>
      </c>
    </row>
    <row r="3" spans="1:22" ht="15.75" customHeight="1">
      <c r="A3" s="7"/>
      <c r="B3" s="7"/>
      <c r="C3" s="8"/>
      <c r="D3" s="8"/>
      <c r="E3" s="9"/>
      <c r="F3" s="9" t="s">
        <v>10</v>
      </c>
      <c r="G3" s="9"/>
      <c r="H3" s="10" t="s">
        <v>11</v>
      </c>
      <c r="I3" s="10"/>
      <c r="J3" s="10"/>
      <c r="K3" s="10"/>
      <c r="L3" s="10"/>
      <c r="M3" s="10"/>
      <c r="N3" s="10"/>
      <c r="O3" s="10"/>
      <c r="P3" s="10"/>
      <c r="Q3" s="10"/>
      <c r="R3" s="10"/>
      <c r="S3" s="10"/>
      <c r="T3" s="11"/>
      <c r="U3" s="11"/>
      <c r="V3" s="11"/>
    </row>
    <row r="4" spans="1:22" ht="30.75" customHeight="1">
      <c r="A4" s="7"/>
      <c r="B4" s="7"/>
      <c r="C4" s="8"/>
      <c r="D4" s="8"/>
      <c r="E4" s="9"/>
      <c r="F4" s="9"/>
      <c r="G4" s="9"/>
      <c r="H4" s="9" t="s">
        <v>12</v>
      </c>
      <c r="I4" s="9"/>
      <c r="J4" s="9"/>
      <c r="K4" s="9"/>
      <c r="L4" s="9"/>
      <c r="M4" s="9"/>
      <c r="N4" s="9" t="s">
        <v>13</v>
      </c>
      <c r="O4" s="9"/>
      <c r="P4" s="9"/>
      <c r="Q4" s="9"/>
      <c r="R4" s="9" t="s">
        <v>14</v>
      </c>
      <c r="S4" s="9"/>
      <c r="T4" s="11"/>
      <c r="U4" s="11"/>
      <c r="V4" s="11"/>
    </row>
    <row r="5" spans="1:22" ht="78" customHeight="1">
      <c r="A5" s="7"/>
      <c r="B5" s="7"/>
      <c r="C5" s="8"/>
      <c r="D5" s="8"/>
      <c r="E5" s="9"/>
      <c r="F5" s="9"/>
      <c r="G5" s="9"/>
      <c r="H5" s="9" t="s">
        <v>15</v>
      </c>
      <c r="I5" s="9"/>
      <c r="J5" s="9" t="s">
        <v>16</v>
      </c>
      <c r="K5" s="9"/>
      <c r="L5" s="9" t="s">
        <v>17</v>
      </c>
      <c r="M5" s="9"/>
      <c r="N5" s="9" t="s">
        <v>18</v>
      </c>
      <c r="O5" s="9"/>
      <c r="P5" s="9" t="s">
        <v>19</v>
      </c>
      <c r="Q5" s="9"/>
      <c r="R5" s="9"/>
      <c r="S5" s="9"/>
      <c r="T5" s="11"/>
      <c r="U5" s="11"/>
      <c r="V5" s="11"/>
    </row>
    <row r="6" spans="1:22" ht="45" customHeight="1">
      <c r="A6" s="7"/>
      <c r="B6" s="7"/>
      <c r="C6" s="8"/>
      <c r="D6" s="8"/>
      <c r="E6" s="9"/>
      <c r="F6" s="9" t="s">
        <v>20</v>
      </c>
      <c r="G6" s="9" t="s">
        <v>21</v>
      </c>
      <c r="H6" s="9" t="s">
        <v>20</v>
      </c>
      <c r="I6" s="9" t="s">
        <v>21</v>
      </c>
      <c r="J6" s="9" t="s">
        <v>20</v>
      </c>
      <c r="K6" s="9" t="s">
        <v>21</v>
      </c>
      <c r="L6" s="9" t="s">
        <v>20</v>
      </c>
      <c r="M6" s="9" t="s">
        <v>21</v>
      </c>
      <c r="N6" s="9" t="s">
        <v>20</v>
      </c>
      <c r="O6" s="9" t="s">
        <v>21</v>
      </c>
      <c r="P6" s="9" t="s">
        <v>20</v>
      </c>
      <c r="Q6" s="9" t="s">
        <v>21</v>
      </c>
      <c r="R6" s="9" t="s">
        <v>20</v>
      </c>
      <c r="S6" s="9" t="s">
        <v>21</v>
      </c>
      <c r="T6" s="11"/>
      <c r="U6" s="11"/>
      <c r="V6" s="11"/>
    </row>
    <row r="7" spans="1:22" ht="13.5">
      <c r="A7" s="8">
        <v>1</v>
      </c>
      <c r="B7" s="8">
        <v>2</v>
      </c>
      <c r="C7" s="8">
        <v>3</v>
      </c>
      <c r="D7" s="8">
        <v>4</v>
      </c>
      <c r="E7" s="8">
        <v>5</v>
      </c>
      <c r="F7" s="8">
        <v>6</v>
      </c>
      <c r="G7" s="8"/>
      <c r="H7" s="8">
        <v>7</v>
      </c>
      <c r="I7" s="8"/>
      <c r="J7" s="8">
        <v>8</v>
      </c>
      <c r="K7" s="8"/>
      <c r="L7" s="8">
        <v>9</v>
      </c>
      <c r="M7" s="8"/>
      <c r="N7" s="8">
        <v>10</v>
      </c>
      <c r="O7" s="8"/>
      <c r="P7" s="8">
        <v>11</v>
      </c>
      <c r="Q7" s="8"/>
      <c r="R7" s="8">
        <v>12</v>
      </c>
      <c r="S7" s="8"/>
      <c r="T7" s="8">
        <v>13</v>
      </c>
      <c r="U7" s="8">
        <v>14</v>
      </c>
      <c r="V7" s="8">
        <v>15</v>
      </c>
    </row>
    <row r="8" spans="1:22" s="14" customFormat="1" ht="26.25" customHeight="1">
      <c r="A8" s="13" t="s">
        <v>22</v>
      </c>
      <c r="B8" s="13"/>
      <c r="C8" s="13"/>
      <c r="D8" s="13"/>
      <c r="E8" s="13"/>
      <c r="F8" s="13"/>
      <c r="G8" s="13"/>
      <c r="H8" s="13"/>
      <c r="I8" s="13"/>
      <c r="J8" s="13"/>
      <c r="K8" s="13"/>
      <c r="L8" s="13"/>
      <c r="M8" s="13"/>
      <c r="N8" s="13"/>
      <c r="O8" s="13"/>
      <c r="P8" s="13"/>
      <c r="Q8" s="13"/>
      <c r="R8" s="13"/>
      <c r="S8" s="13"/>
      <c r="T8" s="13"/>
      <c r="U8" s="13"/>
      <c r="V8" s="13"/>
    </row>
    <row r="9" spans="1:22" ht="189" customHeight="1">
      <c r="A9" s="15">
        <v>1</v>
      </c>
      <c r="B9" s="16" t="s">
        <v>23</v>
      </c>
      <c r="C9" s="16">
        <v>2019</v>
      </c>
      <c r="D9" s="11" t="s">
        <v>24</v>
      </c>
      <c r="E9" s="17">
        <v>7473.512</v>
      </c>
      <c r="F9" s="17">
        <v>7373.76</v>
      </c>
      <c r="G9" s="17">
        <f aca="true" t="shared" si="0" ref="G9:G14">I9+Q9</f>
        <v>0</v>
      </c>
      <c r="H9" s="17">
        <v>5825.27</v>
      </c>
      <c r="I9" s="18">
        <v>0</v>
      </c>
      <c r="J9" s="17"/>
      <c r="K9" s="17"/>
      <c r="L9" s="17"/>
      <c r="M9" s="17"/>
      <c r="N9" s="17"/>
      <c r="O9" s="17"/>
      <c r="P9" s="17">
        <v>1548.49</v>
      </c>
      <c r="Q9" s="18">
        <v>0</v>
      </c>
      <c r="R9" s="17"/>
      <c r="S9" s="17"/>
      <c r="T9" s="16" t="s">
        <v>25</v>
      </c>
      <c r="U9" s="16" t="s">
        <v>26</v>
      </c>
      <c r="V9" s="11"/>
    </row>
    <row r="10" spans="1:22" ht="126" customHeight="1">
      <c r="A10" s="15">
        <v>2</v>
      </c>
      <c r="B10" s="16" t="s">
        <v>27</v>
      </c>
      <c r="C10" s="16">
        <v>2019</v>
      </c>
      <c r="D10" s="16" t="s">
        <v>28</v>
      </c>
      <c r="E10" s="17">
        <v>16410.16</v>
      </c>
      <c r="F10" s="17">
        <v>16289.12</v>
      </c>
      <c r="G10" s="17">
        <f t="shared" si="0"/>
        <v>0</v>
      </c>
      <c r="H10" s="17">
        <v>12868.404</v>
      </c>
      <c r="I10" s="18">
        <v>0</v>
      </c>
      <c r="J10" s="17"/>
      <c r="K10" s="17"/>
      <c r="L10" s="17"/>
      <c r="M10" s="17"/>
      <c r="N10" s="17"/>
      <c r="O10" s="17"/>
      <c r="P10" s="17">
        <v>3420.716</v>
      </c>
      <c r="Q10" s="18">
        <v>0</v>
      </c>
      <c r="R10" s="17"/>
      <c r="S10" s="17"/>
      <c r="T10" s="11" t="s">
        <v>29</v>
      </c>
      <c r="U10" s="16" t="s">
        <v>26</v>
      </c>
      <c r="V10" s="11"/>
    </row>
    <row r="11" spans="1:22" ht="133.5" customHeight="1">
      <c r="A11" s="19">
        <v>3</v>
      </c>
      <c r="B11" s="20" t="s">
        <v>30</v>
      </c>
      <c r="C11" s="16">
        <v>2019</v>
      </c>
      <c r="D11" s="16" t="s">
        <v>31</v>
      </c>
      <c r="E11" s="17">
        <v>14067.496</v>
      </c>
      <c r="F11" s="17">
        <v>12817.515</v>
      </c>
      <c r="G11" s="17">
        <f t="shared" si="0"/>
        <v>0</v>
      </c>
      <c r="H11" s="21">
        <v>10125.8367</v>
      </c>
      <c r="I11" s="18">
        <v>0</v>
      </c>
      <c r="J11" s="17"/>
      <c r="K11" s="17"/>
      <c r="L11" s="17"/>
      <c r="M11" s="17"/>
      <c r="N11" s="17"/>
      <c r="O11" s="17"/>
      <c r="P11" s="21">
        <v>2691.6781</v>
      </c>
      <c r="Q11" s="18">
        <v>0</v>
      </c>
      <c r="R11" s="17"/>
      <c r="S11" s="17"/>
      <c r="T11" s="16" t="s">
        <v>32</v>
      </c>
      <c r="U11" s="16" t="s">
        <v>33</v>
      </c>
      <c r="V11" s="11"/>
    </row>
    <row r="12" spans="1:22" ht="191.25" customHeight="1">
      <c r="A12" s="15">
        <v>4</v>
      </c>
      <c r="B12" s="20" t="s">
        <v>34</v>
      </c>
      <c r="C12" s="16">
        <v>2019</v>
      </c>
      <c r="D12" s="16" t="s">
        <v>31</v>
      </c>
      <c r="E12" s="17">
        <v>12952.562</v>
      </c>
      <c r="F12" s="18">
        <v>12902.648</v>
      </c>
      <c r="G12" s="17">
        <f t="shared" si="0"/>
        <v>0</v>
      </c>
      <c r="H12" s="21">
        <v>10193.092</v>
      </c>
      <c r="I12" s="18">
        <v>0</v>
      </c>
      <c r="J12" s="17"/>
      <c r="K12" s="17"/>
      <c r="L12" s="17"/>
      <c r="M12" s="17"/>
      <c r="N12" s="17"/>
      <c r="O12" s="17"/>
      <c r="P12" s="21">
        <v>2709.556</v>
      </c>
      <c r="Q12" s="18">
        <v>0</v>
      </c>
      <c r="R12" s="17"/>
      <c r="S12" s="17"/>
      <c r="T12" s="16" t="s">
        <v>35</v>
      </c>
      <c r="U12" s="16" t="s">
        <v>33</v>
      </c>
      <c r="V12" s="11"/>
    </row>
    <row r="13" spans="1:22" ht="174" customHeight="1">
      <c r="A13" s="15">
        <v>5</v>
      </c>
      <c r="B13" s="16" t="s">
        <v>36</v>
      </c>
      <c r="C13" s="16">
        <v>2019</v>
      </c>
      <c r="D13" s="16" t="s">
        <v>31</v>
      </c>
      <c r="E13" s="17">
        <v>60507.608</v>
      </c>
      <c r="F13" s="18">
        <v>60209.628</v>
      </c>
      <c r="G13" s="17">
        <f t="shared" si="0"/>
        <v>0</v>
      </c>
      <c r="H13" s="18">
        <v>54188.66484</v>
      </c>
      <c r="I13" s="18">
        <v>0</v>
      </c>
      <c r="J13" s="17"/>
      <c r="K13" s="17"/>
      <c r="L13" s="17"/>
      <c r="M13" s="17"/>
      <c r="N13" s="17"/>
      <c r="O13" s="17"/>
      <c r="P13" s="18">
        <v>6020.96276</v>
      </c>
      <c r="Q13" s="18">
        <v>0</v>
      </c>
      <c r="R13" s="17"/>
      <c r="S13" s="17"/>
      <c r="T13" s="16" t="s">
        <v>37</v>
      </c>
      <c r="U13" s="16" t="s">
        <v>38</v>
      </c>
      <c r="V13" s="11"/>
    </row>
    <row r="14" spans="1:22" ht="120" customHeight="1">
      <c r="A14" s="19">
        <v>6</v>
      </c>
      <c r="B14" s="22" t="s">
        <v>39</v>
      </c>
      <c r="C14" s="16">
        <v>2019</v>
      </c>
      <c r="D14" s="16" t="s">
        <v>40</v>
      </c>
      <c r="E14" s="17">
        <v>13017.694</v>
      </c>
      <c r="F14" s="17">
        <f>H14+P14</f>
        <v>5118.301</v>
      </c>
      <c r="G14" s="17">
        <f t="shared" si="0"/>
        <v>0</v>
      </c>
      <c r="H14" s="21">
        <v>4043.458</v>
      </c>
      <c r="I14" s="18">
        <v>0</v>
      </c>
      <c r="J14" s="17"/>
      <c r="K14" s="17"/>
      <c r="L14" s="17"/>
      <c r="M14" s="17"/>
      <c r="N14" s="17"/>
      <c r="O14" s="17"/>
      <c r="P14" s="21">
        <v>1074.843</v>
      </c>
      <c r="Q14" s="18">
        <v>0</v>
      </c>
      <c r="R14" s="17"/>
      <c r="S14" s="17"/>
      <c r="T14" s="16" t="s">
        <v>41</v>
      </c>
      <c r="U14" s="16" t="s">
        <v>42</v>
      </c>
      <c r="V14" s="11"/>
    </row>
    <row r="15" spans="1:22" ht="141" customHeight="1">
      <c r="A15" s="19">
        <v>7</v>
      </c>
      <c r="B15" s="22" t="s">
        <v>43</v>
      </c>
      <c r="C15" s="16">
        <v>2019</v>
      </c>
      <c r="D15" s="16" t="s">
        <v>44</v>
      </c>
      <c r="E15" s="23">
        <v>8933.236</v>
      </c>
      <c r="F15" s="23">
        <f>H15+N15+P15</f>
        <v>6345.678</v>
      </c>
      <c r="G15" s="24">
        <v>0</v>
      </c>
      <c r="H15" s="24">
        <v>758.082</v>
      </c>
      <c r="I15" s="23">
        <v>0</v>
      </c>
      <c r="J15" s="23"/>
      <c r="K15" s="24"/>
      <c r="L15" s="23"/>
      <c r="M15" s="25"/>
      <c r="N15" s="25">
        <v>5247.008</v>
      </c>
      <c r="O15" s="26">
        <v>0</v>
      </c>
      <c r="P15" s="24">
        <v>340.588</v>
      </c>
      <c r="Q15" s="27">
        <v>0</v>
      </c>
      <c r="R15" s="28"/>
      <c r="S15" s="28"/>
      <c r="T15" s="25" t="s">
        <v>45</v>
      </c>
      <c r="U15" s="25" t="s">
        <v>42</v>
      </c>
      <c r="V15" s="28"/>
    </row>
    <row r="16" spans="1:22" ht="29.25">
      <c r="A16" s="8"/>
      <c r="B16" s="29" t="s">
        <v>46</v>
      </c>
      <c r="C16" s="30"/>
      <c r="D16" s="30"/>
      <c r="E16" s="31">
        <f>SUM(E9:E15)</f>
        <v>133362.268</v>
      </c>
      <c r="F16" s="32">
        <f>SUM(F9:F15)</f>
        <v>121056.65</v>
      </c>
      <c r="G16" s="18">
        <v>0</v>
      </c>
      <c r="H16" s="33">
        <f>SUM(H9:H15)</f>
        <v>98002.80754</v>
      </c>
      <c r="I16" s="18">
        <v>0</v>
      </c>
      <c r="J16" s="17"/>
      <c r="K16" s="17"/>
      <c r="L16" s="17"/>
      <c r="M16" s="17"/>
      <c r="N16" s="17">
        <f>SUM(N15:N15)</f>
        <v>5247.008</v>
      </c>
      <c r="O16" s="17"/>
      <c r="P16" s="33">
        <f>SUM(P9:P15)</f>
        <v>17806.83386</v>
      </c>
      <c r="Q16" s="18">
        <v>0</v>
      </c>
      <c r="R16" s="17"/>
      <c r="S16" s="17"/>
      <c r="T16" s="11"/>
      <c r="U16" s="11"/>
      <c r="V16" s="11"/>
    </row>
    <row r="17" spans="1:22" ht="26.25" customHeight="1">
      <c r="A17" s="34" t="s">
        <v>47</v>
      </c>
      <c r="B17" s="34"/>
      <c r="C17" s="34"/>
      <c r="D17" s="34"/>
      <c r="E17" s="34"/>
      <c r="F17" s="34"/>
      <c r="G17" s="34"/>
      <c r="H17" s="34"/>
      <c r="I17" s="34"/>
      <c r="J17" s="34"/>
      <c r="K17" s="34"/>
      <c r="L17" s="34"/>
      <c r="M17" s="34"/>
      <c r="N17" s="34"/>
      <c r="O17" s="34"/>
      <c r="P17" s="34">
        <f>SUM(P9:P13)</f>
        <v>16391.40286</v>
      </c>
      <c r="Q17" s="34"/>
      <c r="R17" s="34"/>
      <c r="S17" s="34"/>
      <c r="T17" s="34"/>
      <c r="U17" s="34"/>
      <c r="V17" s="34"/>
    </row>
    <row r="18" spans="1:22" s="39" customFormat="1" ht="304.5" customHeight="1">
      <c r="A18" s="15">
        <v>1</v>
      </c>
      <c r="B18" s="35" t="s">
        <v>48</v>
      </c>
      <c r="C18" s="16">
        <v>2019</v>
      </c>
      <c r="D18" s="16" t="s">
        <v>31</v>
      </c>
      <c r="E18" s="36">
        <v>38848.712</v>
      </c>
      <c r="F18" s="36">
        <f aca="true" t="shared" si="1" ref="F18:F21">L18+P18</f>
        <v>39241.179</v>
      </c>
      <c r="G18" s="36">
        <v>0</v>
      </c>
      <c r="H18" s="36"/>
      <c r="I18" s="36"/>
      <c r="J18" s="36"/>
      <c r="K18" s="36"/>
      <c r="L18" s="36">
        <v>38848.712</v>
      </c>
      <c r="M18" s="36">
        <v>0</v>
      </c>
      <c r="N18" s="36"/>
      <c r="O18" s="36"/>
      <c r="P18" s="36">
        <v>392.467</v>
      </c>
      <c r="Q18" s="36">
        <v>0</v>
      </c>
      <c r="R18" s="37"/>
      <c r="S18" s="37"/>
      <c r="T18" s="16" t="s">
        <v>49</v>
      </c>
      <c r="U18" s="16" t="s">
        <v>50</v>
      </c>
      <c r="V18" s="38"/>
    </row>
    <row r="19" spans="1:22" ht="312.75" customHeight="1">
      <c r="A19" s="19">
        <v>2</v>
      </c>
      <c r="B19" s="35" t="s">
        <v>51</v>
      </c>
      <c r="C19" s="16">
        <v>2019</v>
      </c>
      <c r="D19" s="16" t="s">
        <v>31</v>
      </c>
      <c r="E19" s="36">
        <v>13257.419</v>
      </c>
      <c r="F19" s="40">
        <f t="shared" si="1"/>
        <v>13521.312</v>
      </c>
      <c r="G19" s="40">
        <v>0</v>
      </c>
      <c r="H19" s="36"/>
      <c r="I19" s="36"/>
      <c r="J19" s="40"/>
      <c r="K19" s="40"/>
      <c r="L19" s="40">
        <v>13257.419</v>
      </c>
      <c r="M19" s="40">
        <v>0</v>
      </c>
      <c r="N19" s="40"/>
      <c r="O19" s="40"/>
      <c r="P19" s="36">
        <v>263.893</v>
      </c>
      <c r="Q19" s="36">
        <v>0</v>
      </c>
      <c r="R19" s="41"/>
      <c r="S19" s="41"/>
      <c r="T19" s="16" t="s">
        <v>49</v>
      </c>
      <c r="U19" s="16" t="s">
        <v>50</v>
      </c>
      <c r="V19" s="42"/>
    </row>
    <row r="20" spans="1:22" ht="322.5" customHeight="1">
      <c r="A20" s="19">
        <v>3</v>
      </c>
      <c r="B20" s="35" t="s">
        <v>52</v>
      </c>
      <c r="C20" s="16">
        <v>2019</v>
      </c>
      <c r="D20" s="16" t="s">
        <v>31</v>
      </c>
      <c r="E20" s="43">
        <v>23582.567</v>
      </c>
      <c r="F20" s="44">
        <f t="shared" si="1"/>
        <v>23897.472</v>
      </c>
      <c r="G20" s="44">
        <v>0</v>
      </c>
      <c r="H20" s="43"/>
      <c r="I20" s="43"/>
      <c r="J20" s="44"/>
      <c r="K20" s="44"/>
      <c r="L20" s="44">
        <v>23582.567</v>
      </c>
      <c r="M20" s="44">
        <v>0</v>
      </c>
      <c r="N20" s="44"/>
      <c r="O20" s="44"/>
      <c r="P20" s="43">
        <v>314.905</v>
      </c>
      <c r="Q20" s="43">
        <v>0</v>
      </c>
      <c r="R20" s="41"/>
      <c r="S20" s="41"/>
      <c r="T20" s="16" t="s">
        <v>49</v>
      </c>
      <c r="U20" s="16" t="s">
        <v>50</v>
      </c>
      <c r="V20" s="45"/>
    </row>
    <row r="21" spans="1:22" ht="328.5" customHeight="1">
      <c r="A21" s="19">
        <v>4</v>
      </c>
      <c r="B21" s="35" t="s">
        <v>53</v>
      </c>
      <c r="C21" s="16">
        <v>2019</v>
      </c>
      <c r="D21" s="16" t="s">
        <v>28</v>
      </c>
      <c r="E21" s="36">
        <v>12317.335</v>
      </c>
      <c r="F21" s="40">
        <f t="shared" si="1"/>
        <v>12519.703</v>
      </c>
      <c r="G21" s="40">
        <v>0</v>
      </c>
      <c r="H21" s="36"/>
      <c r="I21" s="36"/>
      <c r="J21" s="40"/>
      <c r="K21" s="40"/>
      <c r="L21" s="40">
        <v>12317.335</v>
      </c>
      <c r="M21" s="40">
        <v>0</v>
      </c>
      <c r="N21" s="40"/>
      <c r="O21" s="40"/>
      <c r="P21" s="36">
        <v>202.368</v>
      </c>
      <c r="Q21" s="36">
        <v>0</v>
      </c>
      <c r="R21" s="41"/>
      <c r="S21" s="41"/>
      <c r="T21" s="16" t="s">
        <v>54</v>
      </c>
      <c r="U21" s="16" t="s">
        <v>55</v>
      </c>
      <c r="V21" s="45"/>
    </row>
    <row r="22" spans="1:22" ht="29.25">
      <c r="A22" s="46"/>
      <c r="B22" s="46"/>
      <c r="C22" s="47" t="s">
        <v>10</v>
      </c>
      <c r="D22" s="48"/>
      <c r="E22" s="49">
        <f>SUM(E18:E21)</f>
        <v>88006.033</v>
      </c>
      <c r="F22" s="49">
        <f>SUM(F18:F21)</f>
        <v>89179.666</v>
      </c>
      <c r="G22" s="49">
        <f>SUM(G18:G21)</f>
        <v>0</v>
      </c>
      <c r="H22" s="49"/>
      <c r="I22" s="49"/>
      <c r="J22" s="49"/>
      <c r="K22" s="49"/>
      <c r="L22" s="49">
        <f>SUM(L18:L21)</f>
        <v>88006.033</v>
      </c>
      <c r="M22" s="49">
        <f>SUM(M18:M21)</f>
        <v>0</v>
      </c>
      <c r="N22" s="50"/>
      <c r="O22" s="50"/>
      <c r="P22" s="51">
        <f>SUM(P18:P21)</f>
        <v>1173.633</v>
      </c>
      <c r="Q22" s="51">
        <f>SUM(Q18:Q21)</f>
        <v>0</v>
      </c>
      <c r="R22" s="52"/>
      <c r="S22" s="52"/>
      <c r="T22" s="47"/>
      <c r="U22" s="47"/>
      <c r="V22" s="47"/>
    </row>
    <row r="23" spans="1:22" ht="36" customHeight="1">
      <c r="A23" s="34" t="s">
        <v>56</v>
      </c>
      <c r="B23" s="34"/>
      <c r="C23" s="34"/>
      <c r="D23" s="34"/>
      <c r="E23" s="34"/>
      <c r="F23" s="34"/>
      <c r="G23" s="34"/>
      <c r="H23" s="34"/>
      <c r="I23" s="34"/>
      <c r="J23" s="34"/>
      <c r="K23" s="34"/>
      <c r="L23" s="34"/>
      <c r="M23" s="34"/>
      <c r="N23" s="34"/>
      <c r="O23" s="34"/>
      <c r="P23" s="34">
        <v>358.6</v>
      </c>
      <c r="Q23" s="34"/>
      <c r="R23" s="34"/>
      <c r="S23" s="34"/>
      <c r="T23" s="34"/>
      <c r="U23" s="34"/>
      <c r="V23" s="34"/>
    </row>
    <row r="24" spans="1:22" s="12" customFormat="1" ht="180" customHeight="1">
      <c r="A24" s="47">
        <v>1</v>
      </c>
      <c r="B24" s="20" t="s">
        <v>57</v>
      </c>
      <c r="C24" s="16">
        <v>2019</v>
      </c>
      <c r="D24" s="16" t="s">
        <v>58</v>
      </c>
      <c r="E24" s="40">
        <v>8579.03</v>
      </c>
      <c r="F24" s="40">
        <f aca="true" t="shared" si="2" ref="F24:F29">J24</f>
        <v>20214.08</v>
      </c>
      <c r="G24" s="40">
        <v>0</v>
      </c>
      <c r="H24" s="52"/>
      <c r="I24" s="52"/>
      <c r="J24" s="21">
        <v>20214.08</v>
      </c>
      <c r="K24" s="21">
        <v>0</v>
      </c>
      <c r="L24" s="52"/>
      <c r="M24" s="52"/>
      <c r="N24" s="40"/>
      <c r="O24" s="40"/>
      <c r="P24" s="52"/>
      <c r="Q24" s="52"/>
      <c r="R24" s="21"/>
      <c r="S24" s="21"/>
      <c r="T24" s="20" t="s">
        <v>59</v>
      </c>
      <c r="U24" s="20" t="s">
        <v>60</v>
      </c>
      <c r="V24" s="53"/>
    </row>
    <row r="25" spans="1:22" ht="157.5" customHeight="1">
      <c r="A25" s="34">
        <v>2</v>
      </c>
      <c r="B25" s="20" t="s">
        <v>61</v>
      </c>
      <c r="C25" s="16">
        <v>2019</v>
      </c>
      <c r="D25" s="16" t="s">
        <v>58</v>
      </c>
      <c r="E25" s="40">
        <v>29998.2</v>
      </c>
      <c r="F25" s="40">
        <f t="shared" si="2"/>
        <v>13594.329</v>
      </c>
      <c r="G25" s="40">
        <v>0</v>
      </c>
      <c r="H25" s="52"/>
      <c r="I25" s="52"/>
      <c r="J25" s="40">
        <v>13594.329</v>
      </c>
      <c r="K25" s="40">
        <v>0</v>
      </c>
      <c r="L25" s="52"/>
      <c r="M25" s="52"/>
      <c r="N25" s="40"/>
      <c r="O25" s="40"/>
      <c r="P25" s="54"/>
      <c r="Q25" s="54"/>
      <c r="R25" s="54"/>
      <c r="S25" s="54"/>
      <c r="T25" s="16" t="s">
        <v>62</v>
      </c>
      <c r="U25" s="16" t="s">
        <v>50</v>
      </c>
      <c r="V25" s="47"/>
    </row>
    <row r="26" spans="1:22" ht="181.5" customHeight="1">
      <c r="A26" s="55">
        <v>3</v>
      </c>
      <c r="B26" s="20" t="s">
        <v>63</v>
      </c>
      <c r="C26" s="16">
        <v>2019</v>
      </c>
      <c r="D26" s="16" t="s">
        <v>58</v>
      </c>
      <c r="E26" s="40">
        <v>8592.6</v>
      </c>
      <c r="F26" s="56">
        <f t="shared" si="2"/>
        <v>9220.578</v>
      </c>
      <c r="G26" s="56">
        <v>0</v>
      </c>
      <c r="H26" s="52"/>
      <c r="I26" s="52"/>
      <c r="J26" s="40">
        <v>9220.578</v>
      </c>
      <c r="K26" s="40">
        <v>0</v>
      </c>
      <c r="L26" s="52"/>
      <c r="M26" s="52"/>
      <c r="N26" s="40"/>
      <c r="O26" s="40"/>
      <c r="P26" s="52"/>
      <c r="Q26" s="52"/>
      <c r="R26" s="52"/>
      <c r="S26" s="52"/>
      <c r="T26" s="16" t="s">
        <v>64</v>
      </c>
      <c r="U26" s="20" t="s">
        <v>60</v>
      </c>
      <c r="V26" s="47"/>
    </row>
    <row r="27" spans="1:22" ht="132" customHeight="1">
      <c r="A27" s="34">
        <v>4</v>
      </c>
      <c r="B27" s="20" t="s">
        <v>65</v>
      </c>
      <c r="C27" s="16">
        <v>2019</v>
      </c>
      <c r="D27" s="16" t="s">
        <v>66</v>
      </c>
      <c r="E27" s="40">
        <v>2664.35</v>
      </c>
      <c r="F27" s="56">
        <f t="shared" si="2"/>
        <v>992.425</v>
      </c>
      <c r="G27" s="56">
        <v>0</v>
      </c>
      <c r="H27" s="52"/>
      <c r="I27" s="52"/>
      <c r="J27" s="40">
        <v>992.425</v>
      </c>
      <c r="K27" s="40">
        <v>0</v>
      </c>
      <c r="L27" s="52"/>
      <c r="M27" s="52"/>
      <c r="N27" s="40"/>
      <c r="O27" s="40"/>
      <c r="P27" s="52"/>
      <c r="Q27" s="52"/>
      <c r="R27" s="52"/>
      <c r="S27" s="52"/>
      <c r="T27" s="16" t="s">
        <v>67</v>
      </c>
      <c r="U27" s="16" t="s">
        <v>50</v>
      </c>
      <c r="V27" s="47"/>
    </row>
    <row r="28" spans="1:22" ht="181.5" customHeight="1">
      <c r="A28" s="55">
        <v>5</v>
      </c>
      <c r="B28" s="20" t="s">
        <v>68</v>
      </c>
      <c r="C28" s="16">
        <v>2019</v>
      </c>
      <c r="D28" s="16" t="s">
        <v>69</v>
      </c>
      <c r="E28" s="40">
        <v>3171.37</v>
      </c>
      <c r="F28" s="56">
        <f t="shared" si="2"/>
        <v>2154.262</v>
      </c>
      <c r="G28" s="56">
        <f aca="true" t="shared" si="3" ref="G28:G29">K28</f>
        <v>421.445</v>
      </c>
      <c r="H28" s="56"/>
      <c r="I28" s="56"/>
      <c r="J28" s="40">
        <v>2154.262</v>
      </c>
      <c r="K28" s="40">
        <v>421.445</v>
      </c>
      <c r="L28" s="56"/>
      <c r="M28" s="56"/>
      <c r="N28" s="40"/>
      <c r="O28" s="40"/>
      <c r="P28" s="54"/>
      <c r="Q28" s="54"/>
      <c r="R28" s="54"/>
      <c r="S28" s="54"/>
      <c r="T28" s="16" t="s">
        <v>70</v>
      </c>
      <c r="U28" s="20" t="s">
        <v>71</v>
      </c>
      <c r="V28" s="47"/>
    </row>
    <row r="29" spans="1:22" ht="182.25" customHeight="1">
      <c r="A29" s="34">
        <v>6</v>
      </c>
      <c r="B29" s="20" t="s">
        <v>72</v>
      </c>
      <c r="C29" s="16">
        <v>2019</v>
      </c>
      <c r="D29" s="16" t="s">
        <v>69</v>
      </c>
      <c r="E29" s="40">
        <v>6390.24</v>
      </c>
      <c r="F29" s="56">
        <f t="shared" si="2"/>
        <v>3512.83</v>
      </c>
      <c r="G29" s="56">
        <f t="shared" si="3"/>
        <v>2631.659</v>
      </c>
      <c r="H29" s="52"/>
      <c r="I29" s="52"/>
      <c r="J29" s="40">
        <v>3512.83</v>
      </c>
      <c r="K29" s="40">
        <v>2631.659</v>
      </c>
      <c r="L29" s="52"/>
      <c r="M29" s="52"/>
      <c r="N29" s="40"/>
      <c r="O29" s="40"/>
      <c r="P29" s="54"/>
      <c r="Q29" s="54"/>
      <c r="R29" s="54"/>
      <c r="S29" s="54"/>
      <c r="T29" s="16" t="s">
        <v>73</v>
      </c>
      <c r="U29" s="20" t="s">
        <v>71</v>
      </c>
      <c r="V29" s="47"/>
    </row>
    <row r="30" spans="1:22" s="39" customFormat="1" ht="15">
      <c r="A30" s="47"/>
      <c r="B30" s="47" t="s">
        <v>10</v>
      </c>
      <c r="C30" s="53"/>
      <c r="D30" s="57"/>
      <c r="E30" s="58">
        <f>SUM(E24:E29)</f>
        <v>59395.79</v>
      </c>
      <c r="F30" s="52">
        <f>SUM(F24:F29)</f>
        <v>49688.504</v>
      </c>
      <c r="G30" s="52">
        <f>SUM(G24:G29)</f>
        <v>3053.104</v>
      </c>
      <c r="H30" s="52"/>
      <c r="I30" s="52"/>
      <c r="J30" s="52">
        <f>J29+J28+J27+J26+J25+J24</f>
        <v>49688.504</v>
      </c>
      <c r="K30" s="52">
        <f>SUM(K24:K29)</f>
        <v>3053.104</v>
      </c>
      <c r="L30" s="52"/>
      <c r="M30" s="52"/>
      <c r="N30" s="58">
        <f>SUM(N24:N29)</f>
        <v>0</v>
      </c>
      <c r="O30" s="58"/>
      <c r="P30" s="59"/>
      <c r="Q30" s="59"/>
      <c r="R30" s="52">
        <f>SUM(R24:R29)</f>
        <v>0</v>
      </c>
      <c r="S30" s="52"/>
      <c r="T30" s="47"/>
      <c r="U30" s="47"/>
      <c r="V30" s="47"/>
    </row>
    <row r="31" spans="1:22" ht="15.75" customHeight="1">
      <c r="A31" s="60" t="s">
        <v>74</v>
      </c>
      <c r="B31" s="60"/>
      <c r="C31" s="60"/>
      <c r="D31" s="60"/>
      <c r="E31" s="60">
        <f>SUM(E24:E29)</f>
        <v>59395.79</v>
      </c>
      <c r="F31" s="60"/>
      <c r="G31" s="60"/>
      <c r="H31" s="60"/>
      <c r="I31" s="60"/>
      <c r="J31" s="60"/>
      <c r="K31" s="60">
        <f>SUM(K24:K30)</f>
        <v>6106.208</v>
      </c>
      <c r="L31" s="60"/>
      <c r="M31" s="60"/>
      <c r="N31" s="60"/>
      <c r="O31" s="60"/>
      <c r="P31" s="60"/>
      <c r="Q31" s="60"/>
      <c r="R31" s="60"/>
      <c r="S31" s="60"/>
      <c r="T31" s="60"/>
      <c r="U31" s="60"/>
      <c r="V31" s="60"/>
    </row>
    <row r="32" spans="1:22" ht="109.5" customHeight="1">
      <c r="A32" s="19">
        <v>1</v>
      </c>
      <c r="B32" s="16" t="s">
        <v>75</v>
      </c>
      <c r="C32" s="16">
        <v>2019</v>
      </c>
      <c r="D32" s="16" t="s">
        <v>76</v>
      </c>
      <c r="E32" s="36">
        <f>E33+E34+E35</f>
        <v>10211.987</v>
      </c>
      <c r="F32" s="36">
        <f>F33+F34+F35</f>
        <v>10211.987</v>
      </c>
      <c r="G32" s="36">
        <v>0</v>
      </c>
      <c r="H32" s="40"/>
      <c r="I32" s="40"/>
      <c r="J32" s="40"/>
      <c r="K32" s="40"/>
      <c r="L32" s="40"/>
      <c r="M32" s="40"/>
      <c r="N32" s="40"/>
      <c r="O32" s="40"/>
      <c r="P32" s="40"/>
      <c r="Q32" s="40"/>
      <c r="R32" s="36">
        <f>R33+R34+R35</f>
        <v>10211.987</v>
      </c>
      <c r="S32" s="36">
        <v>0</v>
      </c>
      <c r="T32" s="16" t="s">
        <v>77</v>
      </c>
      <c r="U32" s="61" t="s">
        <v>78</v>
      </c>
      <c r="V32" s="30"/>
    </row>
    <row r="33" spans="1:22" ht="93" customHeight="1">
      <c r="A33" s="62" t="s">
        <v>79</v>
      </c>
      <c r="B33" s="16" t="s">
        <v>80</v>
      </c>
      <c r="C33" s="16">
        <v>2019</v>
      </c>
      <c r="D33" s="16" t="s">
        <v>76</v>
      </c>
      <c r="E33" s="36">
        <v>665.274</v>
      </c>
      <c r="F33" s="36">
        <v>665.274</v>
      </c>
      <c r="G33" s="36">
        <v>0</v>
      </c>
      <c r="H33" s="40"/>
      <c r="I33" s="40"/>
      <c r="J33" s="40"/>
      <c r="K33" s="40"/>
      <c r="L33" s="40"/>
      <c r="M33" s="40"/>
      <c r="N33" s="40"/>
      <c r="O33" s="40"/>
      <c r="P33" s="40"/>
      <c r="Q33" s="40"/>
      <c r="R33" s="36">
        <v>665.274</v>
      </c>
      <c r="S33" s="36">
        <v>0</v>
      </c>
      <c r="T33" s="11" t="s">
        <v>81</v>
      </c>
      <c r="U33" s="61" t="s">
        <v>78</v>
      </c>
      <c r="V33" s="30"/>
    </row>
    <row r="34" spans="1:22" ht="100.5" customHeight="1">
      <c r="A34" s="62" t="s">
        <v>82</v>
      </c>
      <c r="B34" s="16" t="s">
        <v>83</v>
      </c>
      <c r="C34" s="16">
        <v>2020</v>
      </c>
      <c r="D34" s="16" t="s">
        <v>76</v>
      </c>
      <c r="E34" s="36">
        <v>1007.091</v>
      </c>
      <c r="F34" s="17">
        <v>1007.091</v>
      </c>
      <c r="G34" s="17">
        <v>0</v>
      </c>
      <c r="H34" s="40"/>
      <c r="I34" s="40"/>
      <c r="J34" s="40"/>
      <c r="K34" s="40"/>
      <c r="L34" s="40"/>
      <c r="M34" s="40"/>
      <c r="N34" s="40"/>
      <c r="O34" s="40"/>
      <c r="P34" s="40"/>
      <c r="Q34" s="40"/>
      <c r="R34" s="17">
        <v>1007.091</v>
      </c>
      <c r="S34" s="17">
        <v>0</v>
      </c>
      <c r="T34" s="11" t="s">
        <v>84</v>
      </c>
      <c r="U34" s="61" t="s">
        <v>78</v>
      </c>
      <c r="V34" s="30"/>
    </row>
    <row r="35" spans="1:22" ht="95.25" customHeight="1">
      <c r="A35" s="62" t="s">
        <v>85</v>
      </c>
      <c r="B35" s="16" t="s">
        <v>86</v>
      </c>
      <c r="C35" s="16">
        <v>2021</v>
      </c>
      <c r="D35" s="16" t="s">
        <v>76</v>
      </c>
      <c r="E35" s="36">
        <v>8539.622</v>
      </c>
      <c r="F35" s="17">
        <v>8539.622</v>
      </c>
      <c r="G35" s="17">
        <v>0</v>
      </c>
      <c r="H35" s="40"/>
      <c r="I35" s="40"/>
      <c r="J35" s="40"/>
      <c r="K35" s="40"/>
      <c r="L35" s="40"/>
      <c r="M35" s="40"/>
      <c r="N35" s="40"/>
      <c r="O35" s="40"/>
      <c r="P35" s="40"/>
      <c r="Q35" s="40"/>
      <c r="R35" s="17">
        <v>8539.622</v>
      </c>
      <c r="S35" s="17">
        <v>0</v>
      </c>
      <c r="T35" s="16" t="s">
        <v>87</v>
      </c>
      <c r="U35" s="61" t="s">
        <v>78</v>
      </c>
      <c r="V35" s="30"/>
    </row>
    <row r="36" spans="1:22" s="72" customFormat="1" ht="15" customHeight="1">
      <c r="A36" s="63"/>
      <c r="B36" s="29" t="s">
        <v>46</v>
      </c>
      <c r="C36" s="64"/>
      <c r="D36" s="65"/>
      <c r="E36" s="66">
        <f>SUM(E33:E35)</f>
        <v>10211.987</v>
      </c>
      <c r="F36" s="66">
        <f>SUM(F33:F35)</f>
        <v>10211.987</v>
      </c>
      <c r="G36" s="66">
        <v>0</v>
      </c>
      <c r="H36" s="67"/>
      <c r="I36" s="67"/>
      <c r="J36" s="66"/>
      <c r="K36" s="66"/>
      <c r="L36" s="67"/>
      <c r="M36" s="67"/>
      <c r="N36" s="68"/>
      <c r="O36" s="68"/>
      <c r="P36" s="68"/>
      <c r="Q36" s="68"/>
      <c r="R36" s="66">
        <f>SUM(R33:R35)</f>
        <v>10211.987</v>
      </c>
      <c r="S36" s="66">
        <v>0</v>
      </c>
      <c r="T36" s="69"/>
      <c r="U36" s="70"/>
      <c r="V36" s="71"/>
    </row>
    <row r="37" spans="1:22" ht="36" customHeight="1">
      <c r="A37" s="73" t="s">
        <v>88</v>
      </c>
      <c r="B37" s="73"/>
      <c r="C37" s="73"/>
      <c r="D37" s="73"/>
      <c r="E37" s="73"/>
      <c r="F37" s="73"/>
      <c r="G37" s="73"/>
      <c r="H37" s="73"/>
      <c r="I37" s="73"/>
      <c r="J37" s="73"/>
      <c r="K37" s="73"/>
      <c r="L37" s="73"/>
      <c r="M37" s="73"/>
      <c r="N37" s="73"/>
      <c r="O37" s="73"/>
      <c r="P37" s="73"/>
      <c r="Q37" s="73"/>
      <c r="R37" s="73"/>
      <c r="S37" s="73"/>
      <c r="T37" s="73"/>
      <c r="U37" s="73"/>
      <c r="V37" s="73"/>
    </row>
    <row r="38" spans="1:22" ht="225" customHeight="1">
      <c r="A38" s="34">
        <v>1</v>
      </c>
      <c r="B38" s="74" t="s">
        <v>89</v>
      </c>
      <c r="C38" s="34"/>
      <c r="D38" s="74" t="s">
        <v>90</v>
      </c>
      <c r="E38" s="74">
        <v>2517.174</v>
      </c>
      <c r="F38" s="75">
        <f>J38</f>
        <v>218.1</v>
      </c>
      <c r="G38" s="75">
        <f>K38</f>
        <v>169.77</v>
      </c>
      <c r="H38" s="75"/>
      <c r="I38" s="75"/>
      <c r="J38" s="75">
        <v>218.1</v>
      </c>
      <c r="K38" s="75">
        <v>169.77</v>
      </c>
      <c r="L38" s="34"/>
      <c r="M38" s="34"/>
      <c r="N38" s="34"/>
      <c r="O38" s="34"/>
      <c r="P38" s="34"/>
      <c r="Q38" s="34"/>
      <c r="R38" s="34"/>
      <c r="S38" s="34"/>
      <c r="T38" s="74" t="s">
        <v>91</v>
      </c>
      <c r="U38" s="76" t="s">
        <v>92</v>
      </c>
      <c r="V38" s="34"/>
    </row>
    <row r="39" spans="1:22" s="79" customFormat="1" ht="210" customHeight="1">
      <c r="A39" s="76">
        <v>2</v>
      </c>
      <c r="B39" s="77" t="s">
        <v>93</v>
      </c>
      <c r="C39" s="76" t="s">
        <v>94</v>
      </c>
      <c r="D39" s="76" t="s">
        <v>95</v>
      </c>
      <c r="E39" s="76"/>
      <c r="F39" s="78">
        <v>2685</v>
      </c>
      <c r="G39" s="78">
        <f>K39+Q39</f>
        <v>2550</v>
      </c>
      <c r="H39" s="76"/>
      <c r="I39" s="76"/>
      <c r="J39" s="78">
        <v>2500</v>
      </c>
      <c r="K39" s="78">
        <v>2500</v>
      </c>
      <c r="L39" s="76"/>
      <c r="M39" s="76"/>
      <c r="N39" s="76"/>
      <c r="O39" s="76"/>
      <c r="P39" s="78">
        <v>185</v>
      </c>
      <c r="Q39" s="78">
        <v>50</v>
      </c>
      <c r="R39" s="76"/>
      <c r="S39" s="76"/>
      <c r="T39" s="76" t="s">
        <v>96</v>
      </c>
      <c r="U39" s="76" t="s">
        <v>92</v>
      </c>
      <c r="V39" s="46"/>
    </row>
    <row r="40" spans="1:22" ht="189.75" customHeight="1">
      <c r="A40" s="76">
        <v>3</v>
      </c>
      <c r="B40" s="80" t="s">
        <v>97</v>
      </c>
      <c r="C40" s="76" t="s">
        <v>94</v>
      </c>
      <c r="D40" s="76" t="s">
        <v>95</v>
      </c>
      <c r="E40" s="76"/>
      <c r="F40" s="78">
        <v>780</v>
      </c>
      <c r="G40" s="78">
        <f>K40</f>
        <v>576.694</v>
      </c>
      <c r="H40" s="76"/>
      <c r="I40" s="76"/>
      <c r="J40" s="78">
        <v>780</v>
      </c>
      <c r="K40" s="78">
        <v>576.694</v>
      </c>
      <c r="L40" s="76"/>
      <c r="M40" s="76"/>
      <c r="N40" s="76"/>
      <c r="O40" s="76"/>
      <c r="P40" s="78"/>
      <c r="Q40" s="78"/>
      <c r="R40" s="76"/>
      <c r="S40" s="76"/>
      <c r="T40" s="76" t="s">
        <v>98</v>
      </c>
      <c r="U40" s="76" t="s">
        <v>92</v>
      </c>
      <c r="V40" s="46"/>
    </row>
    <row r="41" spans="1:22" s="79" customFormat="1" ht="159" customHeight="1">
      <c r="A41" s="76">
        <v>4</v>
      </c>
      <c r="B41" s="80" t="s">
        <v>99</v>
      </c>
      <c r="C41" s="76" t="s">
        <v>94</v>
      </c>
      <c r="D41" s="76" t="s">
        <v>95</v>
      </c>
      <c r="E41" s="76"/>
      <c r="F41" s="78">
        <f>SUM(H41:R41)</f>
        <v>1165</v>
      </c>
      <c r="G41" s="78">
        <f>K41+Q41</f>
        <v>0</v>
      </c>
      <c r="H41" s="76"/>
      <c r="I41" s="76"/>
      <c r="J41" s="78">
        <v>950</v>
      </c>
      <c r="K41" s="78">
        <v>0</v>
      </c>
      <c r="L41" s="76"/>
      <c r="M41" s="76"/>
      <c r="N41" s="76"/>
      <c r="O41" s="76"/>
      <c r="P41" s="78">
        <v>215</v>
      </c>
      <c r="Q41" s="78">
        <v>0</v>
      </c>
      <c r="R41" s="76"/>
      <c r="S41" s="76"/>
      <c r="T41" s="76" t="s">
        <v>100</v>
      </c>
      <c r="U41" s="76" t="s">
        <v>92</v>
      </c>
      <c r="V41" s="46"/>
    </row>
    <row r="42" spans="1:22" s="79" customFormat="1" ht="105.75" customHeight="1">
      <c r="A42" s="76">
        <v>5</v>
      </c>
      <c r="B42" s="80" t="s">
        <v>101</v>
      </c>
      <c r="C42" s="76" t="s">
        <v>94</v>
      </c>
      <c r="D42" s="76" t="s">
        <v>102</v>
      </c>
      <c r="E42" s="76"/>
      <c r="F42" s="78">
        <v>2350</v>
      </c>
      <c r="G42" s="78">
        <f>K42</f>
        <v>2347</v>
      </c>
      <c r="H42" s="76"/>
      <c r="I42" s="76"/>
      <c r="J42" s="78">
        <v>2350</v>
      </c>
      <c r="K42" s="78">
        <v>2347</v>
      </c>
      <c r="L42" s="76"/>
      <c r="M42" s="76"/>
      <c r="N42" s="76"/>
      <c r="O42" s="76"/>
      <c r="P42" s="78"/>
      <c r="Q42" s="78"/>
      <c r="R42" s="76"/>
      <c r="S42" s="76"/>
      <c r="T42" s="76" t="s">
        <v>103</v>
      </c>
      <c r="U42" s="76" t="s">
        <v>104</v>
      </c>
      <c r="V42" s="46"/>
    </row>
    <row r="43" spans="1:22" ht="138" customHeight="1">
      <c r="A43" s="76">
        <v>6</v>
      </c>
      <c r="B43" s="77" t="s">
        <v>105</v>
      </c>
      <c r="C43" s="76">
        <v>2019</v>
      </c>
      <c r="D43" s="76" t="s">
        <v>95</v>
      </c>
      <c r="E43" s="76"/>
      <c r="F43" s="78">
        <f aca="true" t="shared" si="4" ref="F43:F44">SUM(H43+J43+L43+N43+P43+R43)</f>
        <v>973.66</v>
      </c>
      <c r="G43" s="78">
        <f aca="true" t="shared" si="5" ref="G43:G44">SUM(I43+K43+M43+O43+Q43+S43)</f>
        <v>0</v>
      </c>
      <c r="H43" s="76"/>
      <c r="I43" s="76"/>
      <c r="J43" s="78">
        <v>973.66</v>
      </c>
      <c r="K43" s="78">
        <v>0</v>
      </c>
      <c r="L43" s="76"/>
      <c r="M43" s="76"/>
      <c r="N43" s="76"/>
      <c r="O43" s="76"/>
      <c r="P43" s="78"/>
      <c r="Q43" s="78"/>
      <c r="R43" s="76"/>
      <c r="S43" s="76"/>
      <c r="T43" s="8"/>
      <c r="U43" s="8" t="s">
        <v>106</v>
      </c>
      <c r="V43" s="46"/>
    </row>
    <row r="44" spans="1:22" ht="138" customHeight="1">
      <c r="A44" s="81">
        <v>7</v>
      </c>
      <c r="B44" s="81" t="s">
        <v>107</v>
      </c>
      <c r="C44" s="81">
        <v>2019</v>
      </c>
      <c r="D44" s="81" t="s">
        <v>95</v>
      </c>
      <c r="E44" s="76"/>
      <c r="F44" s="78">
        <f t="shared" si="4"/>
        <v>226.34</v>
      </c>
      <c r="G44" s="78">
        <f t="shared" si="5"/>
        <v>0</v>
      </c>
      <c r="H44" s="76"/>
      <c r="I44" s="76"/>
      <c r="J44" s="78">
        <v>226.34</v>
      </c>
      <c r="K44" s="78">
        <v>0</v>
      </c>
      <c r="L44" s="76"/>
      <c r="M44" s="76"/>
      <c r="N44" s="76"/>
      <c r="O44" s="76"/>
      <c r="P44" s="78"/>
      <c r="Q44" s="78"/>
      <c r="R44" s="76"/>
      <c r="S44" s="76"/>
      <c r="T44" s="8"/>
      <c r="U44" s="8" t="s">
        <v>106</v>
      </c>
      <c r="V44" s="46"/>
    </row>
    <row r="45" spans="1:22" ht="13.5">
      <c r="A45" s="82"/>
      <c r="B45" s="83" t="s">
        <v>10</v>
      </c>
      <c r="C45" s="83"/>
      <c r="D45" s="83"/>
      <c r="E45" s="84">
        <f>SUM(E38:E40)</f>
        <v>2517.174</v>
      </c>
      <c r="F45" s="84">
        <f>SUM(F38:F44)</f>
        <v>8398.1</v>
      </c>
      <c r="G45" s="84">
        <f>SUM(G38:G42)</f>
        <v>5643.464</v>
      </c>
      <c r="H45" s="84"/>
      <c r="I45" s="84"/>
      <c r="J45" s="84">
        <f>SUM(J38:J44)</f>
        <v>7998.1</v>
      </c>
      <c r="K45" s="84">
        <f>SUM(K38:K42)</f>
        <v>5593.464</v>
      </c>
      <c r="L45" s="84"/>
      <c r="M45" s="84"/>
      <c r="N45" s="84"/>
      <c r="O45" s="84"/>
      <c r="P45" s="84">
        <f>SUM(P39:P42)</f>
        <v>400</v>
      </c>
      <c r="Q45" s="84">
        <f>SUM(Q39:Q42)</f>
        <v>50</v>
      </c>
      <c r="R45" s="84"/>
      <c r="S45" s="84"/>
      <c r="T45" s="85"/>
      <c r="U45" s="83"/>
      <c r="V45" s="82"/>
    </row>
    <row r="46" spans="1:22" ht="25.5" customHeight="1">
      <c r="A46" s="83" t="s">
        <v>108</v>
      </c>
      <c r="B46" s="83"/>
      <c r="C46" s="83"/>
      <c r="D46" s="83"/>
      <c r="E46" s="83"/>
      <c r="F46" s="83"/>
      <c r="G46" s="83"/>
      <c r="H46" s="83"/>
      <c r="I46" s="83"/>
      <c r="J46" s="83"/>
      <c r="K46" s="83"/>
      <c r="L46" s="83"/>
      <c r="M46" s="83"/>
      <c r="N46" s="83"/>
      <c r="O46" s="83"/>
      <c r="P46" s="83"/>
      <c r="Q46" s="83">
        <f>SUM(Q39:Q45)</f>
        <v>100</v>
      </c>
      <c r="R46" s="83"/>
      <c r="S46" s="83"/>
      <c r="T46" s="83"/>
      <c r="U46" s="83"/>
      <c r="V46" s="83"/>
    </row>
    <row r="47" spans="1:22" ht="273" customHeight="1">
      <c r="A47" s="86" t="s">
        <v>109</v>
      </c>
      <c r="B47" s="86" t="s">
        <v>110</v>
      </c>
      <c r="C47" s="86" t="s">
        <v>111</v>
      </c>
      <c r="D47" s="86" t="s">
        <v>112</v>
      </c>
      <c r="E47" s="86">
        <v>20000</v>
      </c>
      <c r="F47" s="86">
        <v>20000</v>
      </c>
      <c r="G47" s="86">
        <v>0</v>
      </c>
      <c r="H47" s="86"/>
      <c r="I47" s="86"/>
      <c r="J47" s="86"/>
      <c r="K47" s="86"/>
      <c r="L47" s="86"/>
      <c r="M47" s="86"/>
      <c r="N47" s="86"/>
      <c r="O47" s="86"/>
      <c r="P47" s="86"/>
      <c r="Q47" s="86"/>
      <c r="R47" s="86">
        <v>20000</v>
      </c>
      <c r="S47" s="86">
        <v>0</v>
      </c>
      <c r="T47" s="86" t="s">
        <v>113</v>
      </c>
      <c r="U47" s="86" t="s">
        <v>114</v>
      </c>
      <c r="V47" s="83"/>
    </row>
    <row r="48" spans="1:22" ht="225.75" customHeight="1">
      <c r="A48" s="86">
        <v>2</v>
      </c>
      <c r="B48" s="86" t="s">
        <v>115</v>
      </c>
      <c r="C48" s="86" t="s">
        <v>94</v>
      </c>
      <c r="D48" s="86" t="s">
        <v>95</v>
      </c>
      <c r="E48" s="86">
        <v>26373.945</v>
      </c>
      <c r="F48" s="86">
        <v>26373.945</v>
      </c>
      <c r="G48" s="86">
        <v>0</v>
      </c>
      <c r="H48" s="86"/>
      <c r="I48" s="86"/>
      <c r="J48" s="86"/>
      <c r="K48" s="86"/>
      <c r="L48" s="86"/>
      <c r="M48" s="86"/>
      <c r="N48" s="86">
        <v>26373.945</v>
      </c>
      <c r="O48" s="86">
        <v>0</v>
      </c>
      <c r="P48" s="86"/>
      <c r="Q48" s="86"/>
      <c r="R48" s="86"/>
      <c r="S48" s="86"/>
      <c r="T48" s="86" t="s">
        <v>116</v>
      </c>
      <c r="U48" s="86" t="s">
        <v>117</v>
      </c>
      <c r="V48" s="83"/>
    </row>
    <row r="49" spans="1:22" ht="13.5">
      <c r="A49" s="87"/>
      <c r="B49" s="86" t="s">
        <v>10</v>
      </c>
      <c r="C49" s="86"/>
      <c r="D49" s="86"/>
      <c r="E49" s="88">
        <v>46373.945</v>
      </c>
      <c r="F49" s="88">
        <v>46373.945</v>
      </c>
      <c r="G49" s="88">
        <v>0</v>
      </c>
      <c r="H49" s="88"/>
      <c r="I49" s="88"/>
      <c r="J49" s="88"/>
      <c r="K49" s="88"/>
      <c r="L49" s="88"/>
      <c r="M49" s="88"/>
      <c r="N49" s="88">
        <f>SUM(N48:N48)</f>
        <v>26373.945</v>
      </c>
      <c r="O49" s="88">
        <v>0</v>
      </c>
      <c r="P49" s="88"/>
      <c r="Q49" s="88"/>
      <c r="R49" s="88">
        <f>SUM(R47:R48)</f>
        <v>20000</v>
      </c>
      <c r="S49" s="88"/>
      <c r="T49" s="89"/>
      <c r="U49" s="86"/>
      <c r="V49" s="82"/>
    </row>
    <row r="50" spans="1:22" s="91" customFormat="1" ht="24.75" customHeight="1">
      <c r="A50" s="90" t="s">
        <v>118</v>
      </c>
      <c r="B50" s="90"/>
      <c r="C50" s="90"/>
      <c r="D50" s="90"/>
      <c r="E50" s="90"/>
      <c r="F50" s="90"/>
      <c r="G50" s="90"/>
      <c r="H50" s="90"/>
      <c r="I50" s="90"/>
      <c r="J50" s="90"/>
      <c r="K50" s="90"/>
      <c r="L50" s="90"/>
      <c r="M50" s="90"/>
      <c r="N50" s="90"/>
      <c r="O50" s="90"/>
      <c r="P50" s="90"/>
      <c r="Q50" s="90"/>
      <c r="R50" s="90"/>
      <c r="S50" s="90"/>
      <c r="T50" s="90"/>
      <c r="U50" s="90"/>
      <c r="V50" s="90"/>
    </row>
    <row r="51" spans="1:22" s="96" customFormat="1" ht="137.25" customHeight="1">
      <c r="A51" s="92">
        <v>1</v>
      </c>
      <c r="B51" s="93" t="s">
        <v>119</v>
      </c>
      <c r="C51" s="93">
        <v>2019</v>
      </c>
      <c r="D51" s="94" t="s">
        <v>95</v>
      </c>
      <c r="E51" s="95">
        <v>1654.651</v>
      </c>
      <c r="F51" s="95">
        <f aca="true" t="shared" si="6" ref="F51:F54">SUM(H51+J51+L51+N51+P51+R51)</f>
        <v>6604.345</v>
      </c>
      <c r="G51" s="95">
        <f aca="true" t="shared" si="7" ref="G51:G54">SUM(I51+K51+M51+O51+Q51+S51)</f>
        <v>1666.7541</v>
      </c>
      <c r="H51" s="95"/>
      <c r="I51" s="95"/>
      <c r="J51" s="95">
        <v>3364.34</v>
      </c>
      <c r="K51" s="95">
        <v>1666.7541</v>
      </c>
      <c r="L51" s="95"/>
      <c r="M51" s="95"/>
      <c r="N51" s="95"/>
      <c r="O51" s="95"/>
      <c r="P51" s="95">
        <v>3240.005</v>
      </c>
      <c r="Q51" s="95">
        <v>0</v>
      </c>
      <c r="R51" s="95"/>
      <c r="S51" s="95"/>
      <c r="T51" s="93" t="s">
        <v>120</v>
      </c>
      <c r="U51" s="93" t="s">
        <v>106</v>
      </c>
      <c r="V51" s="94"/>
    </row>
    <row r="52" spans="1:22" ht="138.75" customHeight="1">
      <c r="A52" s="97">
        <v>2</v>
      </c>
      <c r="B52" s="98" t="s">
        <v>121</v>
      </c>
      <c r="C52" s="93">
        <v>2019</v>
      </c>
      <c r="D52" s="94" t="s">
        <v>95</v>
      </c>
      <c r="E52" s="95">
        <v>1532.737</v>
      </c>
      <c r="F52" s="95">
        <f t="shared" si="6"/>
        <v>3907.394</v>
      </c>
      <c r="G52" s="95">
        <f t="shared" si="7"/>
        <v>1016.83038</v>
      </c>
      <c r="H52" s="99"/>
      <c r="I52" s="99"/>
      <c r="J52" s="95">
        <v>1992.9</v>
      </c>
      <c r="K52" s="95">
        <v>0</v>
      </c>
      <c r="L52" s="95"/>
      <c r="M52" s="95"/>
      <c r="N52" s="95"/>
      <c r="O52" s="95"/>
      <c r="P52" s="99">
        <v>1914.494</v>
      </c>
      <c r="Q52" s="99">
        <v>1016.83038</v>
      </c>
      <c r="R52" s="95"/>
      <c r="S52" s="95"/>
      <c r="T52" s="93" t="s">
        <v>122</v>
      </c>
      <c r="U52" s="93" t="s">
        <v>106</v>
      </c>
      <c r="V52" s="94"/>
    </row>
    <row r="53" spans="1:22" s="96" customFormat="1" ht="118.5" customHeight="1">
      <c r="A53" s="94">
        <v>3</v>
      </c>
      <c r="B53" s="100" t="s">
        <v>123</v>
      </c>
      <c r="C53" s="94">
        <v>2019</v>
      </c>
      <c r="D53" s="94" t="s">
        <v>95</v>
      </c>
      <c r="E53" s="95">
        <v>2049.388</v>
      </c>
      <c r="F53" s="95">
        <f t="shared" si="6"/>
        <v>3465.938</v>
      </c>
      <c r="G53" s="95">
        <f t="shared" si="7"/>
        <v>938.76702</v>
      </c>
      <c r="H53" s="99"/>
      <c r="I53" s="99"/>
      <c r="J53" s="95">
        <v>3056.06</v>
      </c>
      <c r="K53" s="95">
        <v>938.76702</v>
      </c>
      <c r="L53" s="95"/>
      <c r="M53" s="95"/>
      <c r="N53" s="95"/>
      <c r="O53" s="95"/>
      <c r="P53" s="99">
        <v>409.878</v>
      </c>
      <c r="Q53" s="99">
        <v>0</v>
      </c>
      <c r="R53" s="95"/>
      <c r="S53" s="95"/>
      <c r="T53" s="94" t="s">
        <v>124</v>
      </c>
      <c r="U53" s="94" t="s">
        <v>125</v>
      </c>
      <c r="V53" s="94"/>
    </row>
    <row r="54" spans="1:22" ht="129.75" customHeight="1">
      <c r="A54" s="94">
        <v>4</v>
      </c>
      <c r="B54" s="100" t="s">
        <v>126</v>
      </c>
      <c r="C54" s="94">
        <v>2019</v>
      </c>
      <c r="D54" s="94" t="s">
        <v>127</v>
      </c>
      <c r="E54" s="95">
        <v>1091.32</v>
      </c>
      <c r="F54" s="95">
        <f t="shared" si="6"/>
        <v>1091.32</v>
      </c>
      <c r="G54" s="95">
        <f t="shared" si="7"/>
        <v>0</v>
      </c>
      <c r="H54" s="99"/>
      <c r="I54" s="99"/>
      <c r="J54" s="95">
        <v>873</v>
      </c>
      <c r="K54" s="95">
        <v>0</v>
      </c>
      <c r="L54" s="95"/>
      <c r="M54" s="95"/>
      <c r="N54" s="95"/>
      <c r="O54" s="95"/>
      <c r="P54" s="99">
        <v>218.32</v>
      </c>
      <c r="Q54" s="99">
        <v>0</v>
      </c>
      <c r="R54" s="95"/>
      <c r="S54" s="95"/>
      <c r="T54" s="94" t="s">
        <v>128</v>
      </c>
      <c r="U54" s="94" t="s">
        <v>129</v>
      </c>
      <c r="V54" s="94"/>
    </row>
    <row r="55" spans="1:22" s="104" customFormat="1" ht="24" customHeight="1">
      <c r="A55" s="101"/>
      <c r="B55" s="92" t="s">
        <v>10</v>
      </c>
      <c r="C55" s="92"/>
      <c r="D55" s="92"/>
      <c r="E55" s="102">
        <f>SUM(E51:E54)</f>
        <v>6328.096</v>
      </c>
      <c r="F55" s="102">
        <f>SUM(F51:F54)</f>
        <v>15068.997</v>
      </c>
      <c r="G55" s="102">
        <f>SUM(G51:G54)</f>
        <v>3622.3515</v>
      </c>
      <c r="H55" s="102">
        <f>SUM(H51:H54)</f>
        <v>0</v>
      </c>
      <c r="I55" s="102">
        <f>SUM(I51:I54)</f>
        <v>0</v>
      </c>
      <c r="J55" s="102">
        <f>SUM(J51:J54)</f>
        <v>9286.3</v>
      </c>
      <c r="K55" s="102">
        <f>SUM(K51:K54)</f>
        <v>2605.52112</v>
      </c>
      <c r="L55" s="102">
        <f>SUM(L51:L54)</f>
        <v>0</v>
      </c>
      <c r="M55" s="102">
        <f>SUM(M51:M54)</f>
        <v>0</v>
      </c>
      <c r="N55" s="102">
        <f>SUM(N51:N54)</f>
        <v>0</v>
      </c>
      <c r="O55" s="102">
        <f>SUM(O51:O54)</f>
        <v>0</v>
      </c>
      <c r="P55" s="102">
        <f>SUM(P51:P54)</f>
        <v>5782.697</v>
      </c>
      <c r="Q55" s="102">
        <f>SUM(Q51:Q54)</f>
        <v>1016.83038</v>
      </c>
      <c r="R55" s="102">
        <f>SUM(R51:R54)</f>
        <v>0</v>
      </c>
      <c r="S55" s="102">
        <f>SUM(S51:S54)</f>
        <v>0</v>
      </c>
      <c r="T55" s="92"/>
      <c r="U55" s="92"/>
      <c r="V55" s="103"/>
    </row>
    <row r="56" spans="1:22" s="104" customFormat="1" ht="24" customHeight="1">
      <c r="A56" s="101"/>
      <c r="B56" s="92"/>
      <c r="C56" s="92"/>
      <c r="D56" s="92"/>
      <c r="E56" s="102"/>
      <c r="F56" s="102"/>
      <c r="G56" s="102"/>
      <c r="H56" s="102"/>
      <c r="I56" s="102"/>
      <c r="J56" s="102"/>
      <c r="K56" s="102"/>
      <c r="L56" s="102"/>
      <c r="M56" s="102"/>
      <c r="N56" s="102"/>
      <c r="O56" s="102"/>
      <c r="P56" s="102"/>
      <c r="Q56" s="102"/>
      <c r="R56" s="102"/>
      <c r="S56" s="102"/>
      <c r="T56" s="92"/>
      <c r="U56" s="92"/>
      <c r="V56" s="103"/>
    </row>
    <row r="57" spans="1:22" s="115" customFormat="1" ht="15" customHeight="1">
      <c r="A57" s="105"/>
      <c r="B57" s="106" t="s">
        <v>130</v>
      </c>
      <c r="C57" s="107"/>
      <c r="D57" s="108"/>
      <c r="E57" s="109">
        <f>E16+E22+E30+E36+E45+E49+E55</f>
        <v>346195.293</v>
      </c>
      <c r="F57" s="110">
        <f>F36+F30+F16+F22+F45+F49+F55</f>
        <v>339977.849</v>
      </c>
      <c r="G57" s="109">
        <v>0</v>
      </c>
      <c r="H57" s="111">
        <f>H16+H22+H30</f>
        <v>98002.80754</v>
      </c>
      <c r="I57" s="111">
        <v>0</v>
      </c>
      <c r="J57" s="109">
        <f>J30+J45+J55</f>
        <v>66972.904</v>
      </c>
      <c r="K57" s="109">
        <f>K55+K45+K30</f>
        <v>11252.08912</v>
      </c>
      <c r="L57" s="111">
        <f>L16+L22+L30</f>
        <v>88006.033</v>
      </c>
      <c r="M57" s="111">
        <v>0</v>
      </c>
      <c r="N57" s="112">
        <f>N16+N30+N36+N22+N49</f>
        <v>31620.953</v>
      </c>
      <c r="O57" s="112">
        <v>0</v>
      </c>
      <c r="P57" s="112">
        <f>P16+P22+P30+P45+P55+P49</f>
        <v>25163.16386</v>
      </c>
      <c r="Q57" s="112">
        <f>Q55+Q45</f>
        <v>1066.83038</v>
      </c>
      <c r="R57" s="109">
        <f>R36+R30+R49</f>
        <v>30211.987</v>
      </c>
      <c r="S57" s="109">
        <v>0</v>
      </c>
      <c r="T57" s="113"/>
      <c r="U57" s="107"/>
      <c r="V57" s="114"/>
    </row>
  </sheetData>
  <sheetProtection selectLockedCells="1" selectUnlockedCells="1"/>
  <mergeCells count="27">
    <mergeCell ref="A1:T1"/>
    <mergeCell ref="A2:A6"/>
    <mergeCell ref="B2:B6"/>
    <mergeCell ref="C2:C6"/>
    <mergeCell ref="D2:D6"/>
    <mergeCell ref="E2:E6"/>
    <mergeCell ref="F2:S2"/>
    <mergeCell ref="T2:T6"/>
    <mergeCell ref="U2:U6"/>
    <mergeCell ref="V2:V6"/>
    <mergeCell ref="F3:G5"/>
    <mergeCell ref="H3:S3"/>
    <mergeCell ref="H4:M4"/>
    <mergeCell ref="N4:Q4"/>
    <mergeCell ref="R4:S5"/>
    <mergeCell ref="H5:I5"/>
    <mergeCell ref="J5:K5"/>
    <mergeCell ref="L5:M5"/>
    <mergeCell ref="N5:O5"/>
    <mergeCell ref="P5:Q5"/>
    <mergeCell ref="A8:V8"/>
    <mergeCell ref="A17:V17"/>
    <mergeCell ref="A23:V23"/>
    <mergeCell ref="A31:V31"/>
    <mergeCell ref="A37:V37"/>
    <mergeCell ref="A46:V46"/>
    <mergeCell ref="A50:V50"/>
  </mergeCells>
  <printOptions/>
  <pageMargins left="0.31527777777777777" right="0.19652777777777777" top="0.7479166666666667" bottom="0.43333333333333335" header="0.5118055555555555" footer="0.5118055555555555"/>
  <pageSetup horizontalDpi="300" verticalDpi="300" orientation="landscape" paperSize="9"/>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user27</dc:creator>
  <cp:keywords/>
  <dc:description/>
  <cp:lastModifiedBy/>
  <cp:lastPrinted>2019-07-23T13:16:24Z</cp:lastPrinted>
  <dcterms:created xsi:type="dcterms:W3CDTF">2006-09-15T21:00:00Z</dcterms:created>
  <dcterms:modified xsi:type="dcterms:W3CDTF">2019-08-20T10:36:19Z</dcterms:modified>
  <cp:category/>
  <cp:version/>
  <cp:contentType/>
  <cp:contentStatus/>
  <cp:revision>155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