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10" windowHeight="8595" activeTab="1"/>
  </bookViews>
  <sheets>
    <sheet name="Форма 1" sheetId="1" r:id="rId1"/>
    <sheet name="Форма 2" sheetId="2" r:id="rId2"/>
    <sheet name="Форма 3" sheetId="3" r:id="rId3"/>
  </sheets>
  <externalReferences>
    <externalReference r:id="rId6"/>
  </externalReferences>
  <definedNames>
    <definedName name="_xlnm.Print_Area" localSheetId="0">'Форма 1'!$A$1:$I$38</definedName>
    <definedName name="_xlnm.Print_Area" localSheetId="1">'Форма 2'!$A$1:$P$273</definedName>
    <definedName name="_xlnm.Print_Area" localSheetId="2">'Форма 3'!$A$1:$K$72</definedName>
  </definedNames>
  <calcPr fullCalcOnLoad="1"/>
</workbook>
</file>

<file path=xl/sharedStrings.xml><?xml version="1.0" encoding="utf-8"?>
<sst xmlns="http://schemas.openxmlformats.org/spreadsheetml/2006/main" count="732" uniqueCount="236">
  <si>
    <t>ЗАТВЕРДЖЕНО</t>
  </si>
  <si>
    <t>УСЬОГО</t>
  </si>
  <si>
    <t>(грн)</t>
  </si>
  <si>
    <t>Відповідальний виконавець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</si>
  <si>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</si>
  <si>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</si>
  <si>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</si>
  <si>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</si>
  <si>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</si>
  <si>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</si>
  <si>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</si>
  <si>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2021 рік
(прогноз)</t>
  </si>
  <si>
    <t xml:space="preserve">                   (найменування головного розпорядника коштів місцевого бюджету)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</si>
  <si>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</si>
  <si>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</si>
  <si>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</si>
  <si>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</si>
  <si>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</si>
  <si>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>разом
(3 + 4)</t>
  </si>
  <si>
    <t>разом
(7 + 8)</t>
  </si>
  <si>
    <t>разом
(11 + 12)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</si>
  <si>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</si>
  <si>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</si>
  <si>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</si>
  <si>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</si>
  <si>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Інші надходження спеціального фонду 
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</si>
  <si>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</si>
  <si>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</si>
  <si>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</si>
  <si>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2021 рік (прогноз)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</si>
  <si>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</si>
  <si>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</si>
  <si>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</si>
  <si>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N  з/п</t>
  </si>
  <si>
    <t>Показники</t>
  </si>
  <si>
    <t>Одиниця виміру</t>
  </si>
  <si>
    <t>Джерело інформації</t>
  </si>
  <si>
    <t>разом
(5 + 6)</t>
  </si>
  <si>
    <t>разом
(8 + 9)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</si>
  <si>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</si>
  <si>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</si>
  <si>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</si>
  <si>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</si>
  <si>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</si>
  <si>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</si>
  <si>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</si>
  <si>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</si>
  <si>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2019 рік</t>
  </si>
  <si>
    <t>2020 рік</t>
  </si>
  <si>
    <t>2021 рік</t>
  </si>
  <si>
    <t>затверджено</t>
  </si>
  <si>
    <t>фактично зайняті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</si>
  <si>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</si>
  <si>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</si>
  <si>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</si>
  <si>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разом
(4 + 5)</t>
  </si>
  <si>
    <t>разом
(10 + 11)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</si>
  <si>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</si>
  <si>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</si>
  <si>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</si>
  <si>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</si>
  <si>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</si>
  <si>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</si>
  <si>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</si>
  <si>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</si>
  <si>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</si>
  <si>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</si>
  <si>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</si>
  <si>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Погашено кредиторську заборгованість за рахунок коштів</t>
  </si>
  <si>
    <t>Бюджетні зобов'язання 
 (4 + 6)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</si>
  <si>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</si>
  <si>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</si>
  <si>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</si>
  <si>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</si>
  <si>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</si>
  <si>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
(3 - 5)</t>
  </si>
  <si>
    <t>граничний обсяг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</si>
  <si>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</si>
  <si>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</si>
  <si>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</si>
  <si>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</si>
  <si>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</si>
  <si>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                    </t>
  </si>
  <si>
    <t>4. Додаткові витрати місцевого бюджету:</t>
  </si>
  <si>
    <t>Обґрунтування необхідності додаткових коштів на 2019 рік</t>
  </si>
  <si>
    <t>необхідно додатково
(+)</t>
  </si>
  <si>
    <t>індикативні прогнозні показники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</si>
  <si>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</si>
  <si>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</si>
  <si>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Наказ  фінансового управління</t>
  </si>
  <si>
    <t>Лиманської міської ради</t>
  </si>
  <si>
    <t>додаток 1</t>
  </si>
  <si>
    <t>додаток 2</t>
  </si>
  <si>
    <t>додаток 3</t>
  </si>
  <si>
    <t>2018 рік
(звіт)</t>
  </si>
  <si>
    <t>2019 рік
(затверджено)</t>
  </si>
  <si>
    <t>2020 рік (проект)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</si>
  <si>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</si>
  <si>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</si>
  <si>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2022 рік (прогноз)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</si>
  <si>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</si>
  <si>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</si>
  <si>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</si>
  <si>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</si>
  <si>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БЮДЖЕТНИЙ ЗАПИТ НА 2020 - 2022 РОКИ загальний (Форма 2020-1)</t>
  </si>
  <si>
    <t>БЮДЖЕТНИЙ ЗАПИТ НА 2020 - 2022 РОКИ додатковий (Форма 2020-3)</t>
  </si>
  <si>
    <t>2020 рік
(проект)</t>
  </si>
  <si>
    <t>2022 рік
(прогноз)</t>
  </si>
  <si>
    <t>БЮДЖЕТНИЙ ЗАПИТ НА 2020 - 2022 РОКИ індивідуальний (Форма 2020-2)</t>
  </si>
  <si>
    <t>2018 рік (звіт)</t>
  </si>
  <si>
    <t>2019 рік (затверджено)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</si>
  <si>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</si>
  <si>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</si>
  <si>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</si>
  <si>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</si>
  <si>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</si>
  <si>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2019 рік (план)</t>
  </si>
  <si>
    <t>2022 рік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</si>
  <si>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</si>
  <si>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</si>
  <si>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</si>
  <si>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</si>
  <si>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</si>
  <si>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</si>
  <si>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</si>
  <si>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Найменування бюджетної програми згідно з Типовою програмною класифікацією видатків та кредитування місцевих бюджетів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</si>
  <si>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</si>
  <si>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</si>
  <si>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</si>
  <si>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</si>
  <si>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</si>
  <si>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</si>
  <si>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</si>
  <si>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</si>
  <si>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</si>
  <si>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1) додаткові витрати на 2020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</si>
  <si>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</si>
  <si>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</si>
  <si>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</si>
  <si>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</si>
  <si>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</si>
  <si>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</si>
  <si>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від 06.09.2019 року N 107</t>
  </si>
  <si>
    <t>1) видатки за кодами Економічної класифікації видатків бюджету у 2018 - 2020 роках:</t>
  </si>
  <si>
    <t>Кошти,що передаються із загального фонду до спеціального фонду (бюджету розвитку )</t>
  </si>
  <si>
    <t>Поточні видатки</t>
  </si>
  <si>
    <t xml:space="preserve">Заробітна плата </t>
  </si>
  <si>
    <t xml:space="preserve">Нарахування на заробітну плату </t>
  </si>
  <si>
    <t xml:space="preserve">Предмети, матеріали, обладнання та інвентар </t>
  </si>
  <si>
    <t xml:space="preserve"> Оплата послуг ( 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</si>
  <si>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</si>
  <si>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</si>
  <si>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</si>
  <si>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</si>
  <si>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Придбання обладнання і предметів довгострокового користування</t>
  </si>
  <si>
    <t>Показники затрат</t>
  </si>
  <si>
    <t xml:space="preserve">одиниця </t>
  </si>
  <si>
    <t>штатний розпис</t>
  </si>
  <si>
    <t>Показники продукту</t>
  </si>
  <si>
    <t>кількість отриманих листів, звернень,скарг, заяв</t>
  </si>
  <si>
    <t>план роботи</t>
  </si>
  <si>
    <t>Кількість прийнятих нормативно-правових актів</t>
  </si>
  <si>
    <t>Показники ефективності</t>
  </si>
  <si>
    <t>Кількість виконаних листів, звернень,скарг, заяв на 1 працівника</t>
  </si>
  <si>
    <t>розрахунок</t>
  </si>
  <si>
    <t>Кількість прийнятих нормативно- правових актів на 1 працівника</t>
  </si>
  <si>
    <t>Витрати на 1 одиницю</t>
  </si>
  <si>
    <t>Показники якості</t>
  </si>
  <si>
    <t xml:space="preserve">відсоток вчасно виконаних листів.звернень, заяв, скарг </t>
  </si>
  <si>
    <t>%</t>
  </si>
  <si>
    <t xml:space="preserve">Відсоток прийнятих нормативно-правових актів </t>
  </si>
  <si>
    <t>Власні надходження бюджетних установ (розписати за видами надходжень)</t>
  </si>
  <si>
    <t xml:space="preserve">посадовий оклад </t>
  </si>
  <si>
    <t>доплата за ранг</t>
  </si>
  <si>
    <t xml:space="preserve">надбавка за вислугу  років </t>
  </si>
  <si>
    <t>надбавка за високі досягнення у праці</t>
  </si>
  <si>
    <t>доплата за прибирання туалету</t>
  </si>
  <si>
    <t>премія</t>
  </si>
  <si>
    <t>матеріальна допомога для оздоровлення</t>
  </si>
  <si>
    <t>матеріальна допомога  для вирішення соціально-побутових питань</t>
  </si>
  <si>
    <t>індексація</t>
  </si>
  <si>
    <t>Інші надходження спеціального фонду (розписати за видами надходжень)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</si>
  <si>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</si>
  <si>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</si>
  <si>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Ониниця виміру</t>
  </si>
  <si>
    <t>4. Розподіл граничного обсягу видатків бюджету на надання кредиту з бюджету загального фонду місцевого бюджету на 2020-2022роки за бюджетними програмами:</t>
  </si>
  <si>
    <t>1413300000</t>
  </si>
  <si>
    <t xml:space="preserve">   (найменування головного розпорядника коштів місцевого бюджету)</t>
  </si>
  <si>
    <t>(код за ЄДРПОУ)</t>
  </si>
  <si>
    <t>(код бюджету)</t>
  </si>
  <si>
    <t>Кількість отриманих листів, звернень,скарг, заяв</t>
  </si>
  <si>
    <t>-</t>
  </si>
  <si>
    <t>одиниць</t>
  </si>
  <si>
    <t xml:space="preserve">                   (найменування відповідального виконавця)</t>
  </si>
  <si>
    <t>(код Типової відомчої класифікації видатків та кредитування місцевих бюджетівта номер в системі головного розпорядника коштів місцевого бюджету)</t>
  </si>
  <si>
    <t>0111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</si>
  <si>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</si>
  <si>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</si>
  <si>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</si>
  <si>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</si>
  <si>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"Керівництво і управління у відповідній сфері у містах (місті Києва)селищних, селах, об'єднаних територіальних громадахкомітетів"
</t>
  </si>
  <si>
    <t>5. Розподіл граничного обсягу видатків бюджету на надання кредиту з бюджету спеціального фонду місцевого бюджету на 2020-2022роки за бюджетними програмами:</t>
  </si>
  <si>
    <t>1.</t>
  </si>
  <si>
    <t xml:space="preserve">Кількість штатних одиниць, у т.ч.: </t>
  </si>
  <si>
    <t>посадові особи та службовці</t>
  </si>
  <si>
    <t>обслуговуючий персонал</t>
  </si>
  <si>
    <t>Дебіторська заборгованість на 01.01.2019</t>
  </si>
  <si>
    <t>Очікувана дебіторська заборгованість на 01.01.2020</t>
  </si>
  <si>
    <t>Дебіторська заборгованість на 01.01.2018</t>
  </si>
  <si>
    <t xml:space="preserve">1.                    </t>
  </si>
  <si>
    <r>
      <t>Ціль державної політики:</t>
    </r>
    <r>
      <rPr>
        <sz val="10"/>
        <color indexed="8"/>
        <rFont val="Times New Roman"/>
        <family val="1"/>
      </rPr>
      <t xml:space="preserve"> Керівництво і управління у </t>
    </r>
    <r>
      <rPr>
        <sz val="10"/>
        <color indexed="10"/>
        <rFont val="Times New Roman"/>
        <family val="1"/>
      </rPr>
      <t xml:space="preserve">сфері </t>
    </r>
  </si>
  <si>
    <r>
      <t xml:space="preserve">2. Мета діяльності головного розпорядника коштів місцевого бюджету: </t>
    </r>
    <r>
      <rPr>
        <sz val="10"/>
        <color indexed="8"/>
        <rFont val="Times New Roman"/>
        <family val="1"/>
      </rPr>
      <t xml:space="preserve">Керівництво і управління у </t>
    </r>
    <r>
      <rPr>
        <sz val="10"/>
        <color indexed="10"/>
        <rFont val="Times New Roman"/>
        <family val="1"/>
      </rPr>
      <t xml:space="preserve">сфері </t>
    </r>
  </si>
  <si>
    <t xml:space="preserve">1. </t>
  </si>
  <si>
    <t xml:space="preserve">2. </t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</si>
  <si>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 xml:space="preserve">Конституція України; Бюджетний кодекс України; Закон України " Про Державний бюджет України на 2019 рік"; наказ Міністерства фінансів України  від 26.08.2014 року № 836 " Про деякі питання  запровадження програмно-цільового методу складання та виконання місцевих бюджетів" (зі змінами); Закон України  "Про службу в органах місцевого самоврядування"; постанова Кабінету Міністрів України від 09.03.2006 року № 268 "Про упорядкування структури та умов оплати праці працівників апарату органів виконавчої влади,  органів прокуратури, судів та інших органів" (із змінами) </t>
    </r>
  </si>
  <si>
    <t>1. Відділ агропромислового розвитку Лиманської міської ради</t>
  </si>
  <si>
    <t>2. Відділ агропромислового розвитку Лиманської міської ради</t>
  </si>
  <si>
    <t>00730690</t>
  </si>
  <si>
    <t>2410160</t>
  </si>
  <si>
    <r>
      <t xml:space="preserve">1) мета бюджетної програми, строки її реалізації:  </t>
    </r>
    <r>
      <rPr>
        <sz val="11"/>
        <color indexed="8"/>
        <rFont val="Times New Roman"/>
        <family val="1"/>
      </rPr>
      <t>Керівництво і управління у</t>
    </r>
    <r>
      <rPr>
        <sz val="11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сфері сільського господарства та продовольства Лиманської ОТГ</t>
    </r>
  </si>
  <si>
    <t>2) завдання бюджетної програми/підпрограми:  Здійснення відділом агропромислового розвитку Лиманської міської ради наданих законодавством повноважень у сфері аграрної політики та продовольства</t>
  </si>
  <si>
    <t>Інші поточні видатки</t>
  </si>
  <si>
    <t>інші поточні  видатки</t>
  </si>
  <si>
    <t>0160</t>
  </si>
  <si>
    <t>Здійснення відділом агропромислового розвитку Лиманської міської ради наданих законодавством повноважень у сфері аграрної політики та продовольства</t>
  </si>
  <si>
    <t>гендерний аспект</t>
  </si>
  <si>
    <t>середня заробітна плата на 1 особу в т.ч.</t>
  </si>
  <si>
    <t>посадові особи місцевого самоврядування</t>
  </si>
  <si>
    <t>жінок (осіб)</t>
  </si>
  <si>
    <t>чоловіків (осіб)</t>
  </si>
  <si>
    <t>інші</t>
  </si>
  <si>
    <t>Задорожний О.О.</t>
  </si>
  <si>
    <t>від 26.09.2019 року N 109</t>
  </si>
  <si>
    <t xml:space="preserve">"Керівництво і управління у відповідній сфері у містах (місті Києва)селищних, селах, об'єднаних територіальних громад"
</t>
  </si>
  <si>
    <t>Мартиненко Т.В.</t>
  </si>
  <si>
    <t>гри.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</si>
</sst>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  <numFmt numFmtId="188" formatCode="0.00000"/>
    <numFmt numFmtId="189" formatCode="0.0000"/>
    <numFmt numFmtId="190" formatCode="0.0000000"/>
    <numFmt numFmtId="191" formatCode="0.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8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56" fillId="0" borderId="11" xfId="0" applyNumberFormat="1" applyFont="1" applyBorder="1" applyAlignment="1">
      <alignment vertical="center" wrapText="1"/>
    </xf>
    <xf numFmtId="0" fontId="56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3" fontId="54" fillId="0" borderId="11" xfId="0" applyNumberFormat="1" applyFont="1" applyBorder="1" applyAlignment="1">
      <alignment vertical="center" wrapText="1"/>
    </xf>
    <xf numFmtId="3" fontId="55" fillId="0" borderId="11" xfId="0" applyNumberFormat="1" applyFont="1" applyBorder="1" applyAlignment="1">
      <alignment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right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vertical="center" wrapText="1"/>
    </xf>
    <xf numFmtId="0" fontId="58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7" fillId="0" borderId="11" xfId="52" applyFont="1" applyBorder="1" applyAlignment="1">
      <alignment horizontal="center" vertical="center" wrapText="1"/>
      <protection/>
    </xf>
    <xf numFmtId="0" fontId="56" fillId="0" borderId="11" xfId="52" applyFont="1" applyBorder="1" applyAlignment="1">
      <alignment horizontal="center" vertical="center" wrapText="1"/>
      <protection/>
    </xf>
    <xf numFmtId="0" fontId="58" fillId="0" borderId="11" xfId="52" applyFont="1" applyBorder="1" applyAlignment="1">
      <alignment vertical="center" wrapText="1"/>
      <protection/>
    </xf>
    <xf numFmtId="0" fontId="56" fillId="0" borderId="11" xfId="52" applyFont="1" applyBorder="1" applyAlignment="1">
      <alignment horizontal="left" vertical="center" wrapText="1"/>
      <protection/>
    </xf>
    <xf numFmtId="0" fontId="56" fillId="0" borderId="11" xfId="52" applyFont="1" applyBorder="1" applyAlignment="1">
      <alignment vertical="center" wrapText="1"/>
      <protection/>
    </xf>
    <xf numFmtId="1" fontId="56" fillId="0" borderId="11" xfId="52" applyNumberFormat="1" applyFont="1" applyBorder="1" applyAlignment="1">
      <alignment horizontal="center" vertical="center" wrapText="1"/>
      <protection/>
    </xf>
    <xf numFmtId="186" fontId="56" fillId="0" borderId="11" xfId="52" applyNumberFormat="1" applyFont="1" applyBorder="1" applyAlignment="1">
      <alignment horizontal="center" vertical="center" wrapText="1"/>
      <protection/>
    </xf>
    <xf numFmtId="3" fontId="56" fillId="0" borderId="11" xfId="52" applyNumberFormat="1" applyFont="1" applyBorder="1" applyAlignment="1">
      <alignment horizontal="center" vertical="center" wrapText="1"/>
      <protection/>
    </xf>
    <xf numFmtId="0" fontId="58" fillId="0" borderId="11" xfId="52" applyFont="1" applyBorder="1" applyAlignment="1">
      <alignment horizontal="left" vertical="center" wrapText="1"/>
      <protection/>
    </xf>
    <xf numFmtId="0" fontId="58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wrapText="1"/>
    </xf>
    <xf numFmtId="49" fontId="58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49" fontId="58" fillId="0" borderId="0" xfId="0" applyNumberFormat="1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2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63" fillId="0" borderId="0" xfId="0" applyFont="1" applyAlignment="1">
      <alignment/>
    </xf>
    <xf numFmtId="0" fontId="57" fillId="0" borderId="11" xfId="0" applyFont="1" applyBorder="1" applyAlignment="1">
      <alignment horizontal="left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0" fontId="58" fillId="0" borderId="11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58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6" fillId="0" borderId="13" xfId="52" applyFont="1" applyBorder="1" applyAlignment="1">
      <alignment horizontal="center" vertical="center" wrapText="1"/>
      <protection/>
    </xf>
    <xf numFmtId="0" fontId="56" fillId="0" borderId="15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6" fillId="0" borderId="13" xfId="52" applyFont="1" applyBorder="1" applyAlignment="1">
      <alignment horizontal="left" vertical="center" wrapText="1"/>
      <protection/>
    </xf>
    <xf numFmtId="0" fontId="56" fillId="0" borderId="15" xfId="52" applyFont="1" applyBorder="1" applyAlignment="1">
      <alignment horizontal="left" vertical="center" wrapText="1"/>
      <protection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33" borderId="13" xfId="52" applyFont="1" applyFill="1" applyBorder="1" applyAlignment="1">
      <alignment horizontal="left" vertical="center" wrapText="1"/>
      <protection/>
    </xf>
    <xf numFmtId="0" fontId="56" fillId="33" borderId="15" xfId="5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vertical="center" wrapText="1"/>
    </xf>
    <xf numFmtId="0" fontId="58" fillId="0" borderId="0" xfId="52" applyFont="1" applyAlignment="1">
      <alignment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0" fontId="5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9" fillId="0" borderId="12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 vertical="center" wrapText="1"/>
    </xf>
    <xf numFmtId="3" fontId="58" fillId="0" borderId="15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0" fontId="7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3" fontId="56" fillId="0" borderId="13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1052;&#1086;&#1080;%20&#1076;&#1086;&#1082;&#1091;&#1084;&#1077;&#1085;&#1090;&#1099;\2019\&#1072;&#1087;&#1072;&#1088;&#1072;&#1090;\&#1047;&#1072;&#1087;&#1080;&#1090;%20&#1085;&#1072;%202019\&#1079;&#1072;&#1087;&#1080;&#1090;1\&#1085;&#1086;&#1074;&#1110;%20&#1092;&#1086;&#1088;&#1084;&#1080;%20&#1079;&#1072;&#1087;&#1080;&#1090;&#1110;&#1074;\&#1050;&#1085;&#1080;&#1075;&#1072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2">
          <cell r="B52" t="str">
            <v>Поточні видатки</v>
          </cell>
        </row>
        <row r="53">
          <cell r="B53" t="str">
            <v>Заробітна плата </v>
          </cell>
        </row>
        <row r="54">
          <cell r="B54" t="str">
            <v>Нарахування на заробітну плату </v>
          </cell>
        </row>
        <row r="55">
          <cell r="B55" t="str">
            <v>Предмети, матеріали, обладнання та інвентар </v>
          </cell>
        </row>
        <row r="56">
          <cell r="B56" t="str">
            <v> Оплата послуг ( крім комунальних)</v>
          </cell>
        </row>
        <row r="57">
          <cell r="B57" t="str">
            <v>Видатки на відрядження</v>
          </cell>
        </row>
        <row r="58">
          <cell r="B58" t="str">
            <v>Оплата теплопостачання</v>
          </cell>
        </row>
        <row r="59">
          <cell r="B59" t="str">
            <v>Оплата водопостачання та водовідведення</v>
          </cell>
        </row>
        <row r="60">
          <cell r="B60" t="str">
            <v>Оплата електроенергії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="90" zoomScaleSheetLayoutView="90" workbookViewId="0" topLeftCell="A2">
      <selection activeCell="G43" sqref="G43"/>
    </sheetView>
  </sheetViews>
  <sheetFormatPr defaultColWidth="9.140625" defaultRowHeight="15"/>
  <cols>
    <col min="1" max="1" width="25.57421875" style="2" customWidth="1"/>
    <col min="2" max="2" width="43.8515625" style="2" customWidth="1"/>
    <col min="3" max="3" width="23.140625" style="2" customWidth="1"/>
    <col min="4" max="4" width="18.57421875" style="2" customWidth="1"/>
    <col min="5" max="5" width="10.7109375" style="2" customWidth="1"/>
    <col min="6" max="6" width="11.28125" style="2" customWidth="1"/>
    <col min="7" max="7" width="10.7109375" style="2" customWidth="1"/>
    <col min="8" max="8" width="12.140625" style="2" customWidth="1"/>
    <col min="9" max="9" width="15.421875" style="2" customWidth="1"/>
    <col min="10" max="16384" width="9.140625" style="2" customWidth="1"/>
  </cols>
  <sheetData>
    <row r="1" ht="12.75">
      <c r="I1" s="2" t="s">
        <v>91</v>
      </c>
    </row>
    <row r="2" spans="8:9" ht="14.25" customHeight="1">
      <c r="H2" s="155" t="s">
        <v>0</v>
      </c>
      <c r="I2" s="155"/>
    </row>
    <row r="3" spans="7:9" ht="14.25" customHeight="1">
      <c r="G3" s="28"/>
      <c r="H3" s="156" t="s">
        <v>89</v>
      </c>
      <c r="I3" s="156"/>
    </row>
    <row r="4" spans="7:9" ht="14.25" customHeight="1">
      <c r="G4" s="28"/>
      <c r="H4" s="156" t="s">
        <v>90</v>
      </c>
      <c r="I4" s="156"/>
    </row>
    <row r="5" spans="7:9" ht="14.25" customHeight="1">
      <c r="G5" s="28"/>
      <c r="H5" s="157" t="s">
        <v>142</v>
      </c>
      <c r="I5" s="157"/>
    </row>
    <row r="6" ht="12.75">
      <c r="I6" s="3"/>
    </row>
    <row r="7" spans="1:9" ht="18.75">
      <c r="A7" s="150" t="s">
        <v>104</v>
      </c>
      <c r="B7" s="150"/>
      <c r="C7" s="150"/>
      <c r="D7" s="150"/>
      <c r="E7" s="150"/>
      <c r="F7" s="150"/>
      <c r="G7" s="150"/>
      <c r="H7" s="150"/>
      <c r="I7" s="150"/>
    </row>
    <row r="8" spans="1:9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86" customFormat="1" ht="18.75" customHeight="1">
      <c r="A9" s="160" t="s">
        <v>209</v>
      </c>
      <c r="B9" s="161"/>
      <c r="C9" s="161"/>
      <c r="D9" s="164"/>
      <c r="E9" s="164"/>
      <c r="F9" s="94"/>
      <c r="G9" s="87"/>
      <c r="I9" s="88" t="s">
        <v>186</v>
      </c>
    </row>
    <row r="10" spans="1:9" s="86" customFormat="1" ht="30" customHeight="1">
      <c r="A10" s="162" t="s">
        <v>187</v>
      </c>
      <c r="B10" s="163"/>
      <c r="C10" s="163"/>
      <c r="D10" s="148" t="s">
        <v>8</v>
      </c>
      <c r="E10" s="148"/>
      <c r="F10" s="90"/>
      <c r="G10" s="90" t="s">
        <v>188</v>
      </c>
      <c r="H10" s="89"/>
      <c r="I10" s="90" t="s">
        <v>189</v>
      </c>
    </row>
    <row r="11" spans="1:9" ht="15.75" customHeight="1">
      <c r="A11" s="75"/>
      <c r="B11" s="75"/>
      <c r="C11" s="75"/>
      <c r="D11" s="75"/>
      <c r="E11" s="75"/>
      <c r="F11" s="75"/>
      <c r="G11" s="75"/>
      <c r="H11" s="74"/>
      <c r="I11" s="74"/>
    </row>
    <row r="12" spans="1:9" ht="12.75">
      <c r="A12" s="140" t="s">
        <v>211</v>
      </c>
      <c r="B12" s="140"/>
      <c r="C12" s="140"/>
      <c r="D12" s="140"/>
      <c r="E12" s="140"/>
      <c r="F12" s="140"/>
      <c r="G12" s="140"/>
      <c r="H12" s="140"/>
      <c r="I12" s="140"/>
    </row>
    <row r="13" spans="1:9" ht="12.75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33" customHeight="1">
      <c r="A14" s="140" t="s">
        <v>182</v>
      </c>
      <c r="B14" s="140"/>
      <c r="C14" s="140"/>
      <c r="D14" s="140"/>
      <c r="E14" s="140"/>
      <c r="F14" s="140"/>
      <c r="G14" s="140"/>
      <c r="H14" s="140"/>
      <c r="I14" s="140"/>
    </row>
    <row r="15" spans="1:9" s="28" customFormat="1" ht="36">
      <c r="A15" s="151" t="s">
        <v>183</v>
      </c>
      <c r="B15" s="152"/>
      <c r="C15" s="77" t="s">
        <v>184</v>
      </c>
      <c r="D15" s="77" t="s">
        <v>109</v>
      </c>
      <c r="E15" s="77" t="s">
        <v>110</v>
      </c>
      <c r="F15" s="77" t="s">
        <v>96</v>
      </c>
      <c r="G15" s="77" t="s">
        <v>29</v>
      </c>
      <c r="H15" s="77" t="s">
        <v>99</v>
      </c>
      <c r="I15" s="82"/>
    </row>
    <row r="16" spans="1:9" s="85" customFormat="1" ht="11.25">
      <c r="A16" s="153">
        <v>1</v>
      </c>
      <c r="B16" s="154"/>
      <c r="C16" s="45">
        <v>2</v>
      </c>
      <c r="D16" s="45">
        <v>3</v>
      </c>
      <c r="E16" s="45">
        <v>4</v>
      </c>
      <c r="F16" s="45">
        <v>5</v>
      </c>
      <c r="G16" s="45">
        <v>6</v>
      </c>
      <c r="H16" s="45">
        <v>7</v>
      </c>
      <c r="I16" s="84"/>
    </row>
    <row r="17" spans="1:9" ht="17.25" customHeight="1">
      <c r="A17" s="145" t="s">
        <v>210</v>
      </c>
      <c r="B17" s="146"/>
      <c r="C17" s="146"/>
      <c r="D17" s="146"/>
      <c r="E17" s="146"/>
      <c r="F17" s="146"/>
      <c r="G17" s="146"/>
      <c r="H17" s="147"/>
      <c r="I17" s="83"/>
    </row>
    <row r="18" spans="1:9" ht="18" customHeight="1">
      <c r="A18" s="158" t="s">
        <v>190</v>
      </c>
      <c r="B18" s="159"/>
      <c r="C18" s="93" t="s">
        <v>192</v>
      </c>
      <c r="D18" s="93"/>
      <c r="E18" s="93"/>
      <c r="F18" s="93"/>
      <c r="G18" s="93"/>
      <c r="H18" s="93"/>
      <c r="I18" s="83"/>
    </row>
    <row r="19" spans="1:9" ht="18" customHeight="1">
      <c r="A19" s="158" t="s">
        <v>161</v>
      </c>
      <c r="B19" s="159"/>
      <c r="C19" s="93" t="s">
        <v>192</v>
      </c>
      <c r="D19" s="93"/>
      <c r="E19" s="93"/>
      <c r="F19" s="93"/>
      <c r="G19" s="93"/>
      <c r="H19" s="93"/>
      <c r="I19" s="8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10" ht="18" customHeight="1">
      <c r="A21" s="149" t="s">
        <v>185</v>
      </c>
      <c r="B21" s="149"/>
      <c r="C21" s="149"/>
      <c r="D21" s="149"/>
      <c r="E21" s="149"/>
      <c r="F21" s="149"/>
      <c r="G21" s="149"/>
      <c r="H21" s="149"/>
      <c r="I21" s="149"/>
      <c r="J21" s="91"/>
    </row>
    <row r="22" spans="9:10" ht="12.75">
      <c r="I22" s="144" t="s">
        <v>2</v>
      </c>
      <c r="J22" s="144"/>
    </row>
    <row r="23" spans="1:9" s="23" customFormat="1" ht="33" customHeight="1">
      <c r="A23" s="45" t="s">
        <v>9</v>
      </c>
      <c r="B23" s="45" t="s">
        <v>125</v>
      </c>
      <c r="C23" s="45" t="s">
        <v>3</v>
      </c>
      <c r="D23" s="45" t="s">
        <v>10</v>
      </c>
      <c r="E23" s="45" t="s">
        <v>94</v>
      </c>
      <c r="F23" s="45" t="s">
        <v>95</v>
      </c>
      <c r="G23" s="45" t="s">
        <v>106</v>
      </c>
      <c r="H23" s="45" t="s">
        <v>11</v>
      </c>
      <c r="I23" s="45" t="s">
        <v>107</v>
      </c>
    </row>
    <row r="24" spans="1:9" s="23" customFormat="1" ht="11.25">
      <c r="A24" s="45">
        <v>1</v>
      </c>
      <c r="B24" s="45">
        <v>2</v>
      </c>
      <c r="C24" s="45">
        <v>3</v>
      </c>
      <c r="D24" s="45">
        <v>4</v>
      </c>
      <c r="E24" s="45">
        <v>5</v>
      </c>
      <c r="F24" s="45">
        <v>6</v>
      </c>
      <c r="G24" s="45">
        <v>7</v>
      </c>
      <c r="H24" s="45">
        <v>8</v>
      </c>
      <c r="I24" s="45">
        <v>9</v>
      </c>
    </row>
    <row r="25" spans="1:9" ht="15.75" customHeight="1">
      <c r="A25" s="92" t="s">
        <v>191</v>
      </c>
      <c r="B25" s="92" t="s">
        <v>191</v>
      </c>
      <c r="C25" s="92" t="s">
        <v>191</v>
      </c>
      <c r="D25" s="92" t="s">
        <v>191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s="47" customFormat="1" ht="12.75">
      <c r="A26" s="33"/>
      <c r="B26" s="46" t="s">
        <v>1</v>
      </c>
      <c r="C26" s="33"/>
      <c r="D26" s="33"/>
      <c r="E26" s="49">
        <f>E25</f>
        <v>0</v>
      </c>
      <c r="F26" s="49">
        <f>F25</f>
        <v>0</v>
      </c>
      <c r="G26" s="49">
        <f>G25</f>
        <v>0</v>
      </c>
      <c r="H26" s="49">
        <f>H25</f>
        <v>0</v>
      </c>
      <c r="I26" s="49">
        <f>I25</f>
        <v>0</v>
      </c>
    </row>
    <row r="27" ht="15" customHeight="1"/>
    <row r="28" spans="1:10" ht="18.75" customHeight="1">
      <c r="A28" s="149" t="s">
        <v>201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ht="12.75">
      <c r="I29" s="5" t="s">
        <v>2</v>
      </c>
    </row>
    <row r="30" spans="1:9" s="23" customFormat="1" ht="32.25" customHeight="1">
      <c r="A30" s="45" t="s">
        <v>9</v>
      </c>
      <c r="B30" s="45" t="s">
        <v>125</v>
      </c>
      <c r="C30" s="45" t="s">
        <v>3</v>
      </c>
      <c r="D30" s="45" t="s">
        <v>10</v>
      </c>
      <c r="E30" s="45" t="s">
        <v>94</v>
      </c>
      <c r="F30" s="45" t="s">
        <v>95</v>
      </c>
      <c r="G30" s="45" t="s">
        <v>106</v>
      </c>
      <c r="H30" s="45" t="s">
        <v>11</v>
      </c>
      <c r="I30" s="45" t="s">
        <v>107</v>
      </c>
    </row>
    <row r="31" spans="1:9" s="23" customFormat="1" ht="11.25">
      <c r="A31" s="45">
        <v>1</v>
      </c>
      <c r="B31" s="45">
        <v>2</v>
      </c>
      <c r="C31" s="45">
        <v>3</v>
      </c>
      <c r="D31" s="45">
        <v>4</v>
      </c>
      <c r="E31" s="45">
        <v>5</v>
      </c>
      <c r="F31" s="45">
        <v>6</v>
      </c>
      <c r="G31" s="45">
        <v>7</v>
      </c>
      <c r="H31" s="45">
        <v>8</v>
      </c>
      <c r="I31" s="45">
        <v>9</v>
      </c>
    </row>
    <row r="32" spans="1:9" ht="13.5" customHeight="1">
      <c r="A32" s="92" t="s">
        <v>191</v>
      </c>
      <c r="B32" s="92" t="s">
        <v>191</v>
      </c>
      <c r="C32" s="92" t="s">
        <v>191</v>
      </c>
      <c r="D32" s="92" t="s">
        <v>191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s="47" customFormat="1" ht="12.75">
      <c r="A33" s="33"/>
      <c r="B33" s="46" t="s">
        <v>1</v>
      </c>
      <c r="C33" s="33"/>
      <c r="D33" s="33"/>
      <c r="E33" s="49">
        <f>E32</f>
        <v>0</v>
      </c>
      <c r="F33" s="49">
        <f>F32</f>
        <v>0</v>
      </c>
      <c r="G33" s="49">
        <f>G32</f>
        <v>0</v>
      </c>
      <c r="H33" s="49">
        <f>H32</f>
        <v>0</v>
      </c>
      <c r="I33" s="49">
        <f>I32</f>
        <v>0</v>
      </c>
    </row>
    <row r="34" ht="10.5" customHeight="1"/>
    <row r="35" spans="1:9" ht="12.75" customHeight="1">
      <c r="A35" s="143" t="s">
        <v>4</v>
      </c>
      <c r="B35" s="143"/>
      <c r="C35" s="6"/>
      <c r="D35" s="8"/>
      <c r="G35" s="142"/>
      <c r="H35" s="142"/>
      <c r="I35" s="142"/>
    </row>
    <row r="36" spans="1:9" ht="15" customHeight="1">
      <c r="A36" s="4"/>
      <c r="D36" s="6" t="s">
        <v>5</v>
      </c>
      <c r="G36" s="141" t="s">
        <v>6</v>
      </c>
      <c r="H36" s="141"/>
      <c r="I36" s="141"/>
    </row>
    <row r="37" spans="1:9" ht="12.75" customHeight="1">
      <c r="A37" s="143" t="s">
        <v>7</v>
      </c>
      <c r="B37" s="143"/>
      <c r="C37" s="6"/>
      <c r="D37" s="8"/>
      <c r="G37" s="142"/>
      <c r="H37" s="142"/>
      <c r="I37" s="142"/>
    </row>
    <row r="38" spans="1:9" ht="15" customHeight="1">
      <c r="A38" s="4"/>
      <c r="D38" s="6" t="s">
        <v>5</v>
      </c>
      <c r="G38" s="141" t="s">
        <v>6</v>
      </c>
      <c r="H38" s="141"/>
      <c r="I38" s="141"/>
    </row>
    <row r="41" ht="12.75">
      <c r="A41" s="1"/>
    </row>
    <row r="42" spans="1:2" ht="12.75">
      <c r="A42" s="7"/>
      <c r="B42" s="139"/>
    </row>
    <row r="43" spans="1:2" ht="12.75">
      <c r="A43" s="7"/>
      <c r="B43" s="139"/>
    </row>
  </sheetData>
  <sheetProtection/>
  <mergeCells count="26">
    <mergeCell ref="H2:I2"/>
    <mergeCell ref="H3:I3"/>
    <mergeCell ref="H4:I4"/>
    <mergeCell ref="H5:I5"/>
    <mergeCell ref="A28:J28"/>
    <mergeCell ref="A18:B18"/>
    <mergeCell ref="A19:B19"/>
    <mergeCell ref="A9:C9"/>
    <mergeCell ref="A10:C10"/>
    <mergeCell ref="D9:E9"/>
    <mergeCell ref="D10:E10"/>
    <mergeCell ref="A21:I21"/>
    <mergeCell ref="A7:I7"/>
    <mergeCell ref="G35:I35"/>
    <mergeCell ref="A35:B35"/>
    <mergeCell ref="A14:I14"/>
    <mergeCell ref="A15:B15"/>
    <mergeCell ref="A16:B16"/>
    <mergeCell ref="B42:B43"/>
    <mergeCell ref="A12:I12"/>
    <mergeCell ref="G36:I36"/>
    <mergeCell ref="G37:I37"/>
    <mergeCell ref="G38:I38"/>
    <mergeCell ref="A37:B37"/>
    <mergeCell ref="I22:J22"/>
    <mergeCell ref="A17:H17"/>
  </mergeCells>
  <printOptions/>
  <pageMargins left="0.33" right="0.15748031496062992" top="0.7086614173228347" bottom="0.15748031496062992" header="0.7086614173228347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tabSelected="1" view="pageBreakPreview" zoomScale="90" zoomScaleNormal="80" zoomScaleSheetLayoutView="90" zoomScalePageLayoutView="0" workbookViewId="0" topLeftCell="A240">
      <selection activeCell="N250" sqref="N250"/>
    </sheetView>
  </sheetViews>
  <sheetFormatPr defaultColWidth="9.140625" defaultRowHeight="15"/>
  <cols>
    <col min="1" max="1" width="13.28125" style="9" customWidth="1"/>
    <col min="2" max="2" width="44.57421875" style="9" customWidth="1"/>
    <col min="3" max="3" width="11.00390625" style="9" customWidth="1"/>
    <col min="4" max="4" width="12.140625" style="9" customWidth="1"/>
    <col min="5" max="5" width="11.28125" style="9" customWidth="1"/>
    <col min="6" max="6" width="12.421875" style="9" customWidth="1"/>
    <col min="7" max="7" width="12.140625" style="9" customWidth="1"/>
    <col min="8" max="9" width="11.28125" style="9" customWidth="1"/>
    <col min="10" max="10" width="11.7109375" style="9" customWidth="1"/>
    <col min="11" max="11" width="14.28125" style="9" customWidth="1"/>
    <col min="12" max="13" width="11.28125" style="9" customWidth="1"/>
    <col min="14" max="14" width="13.28125" style="9" customWidth="1"/>
    <col min="15" max="15" width="11.57421875" style="9" customWidth="1"/>
    <col min="16" max="16384" width="9.140625" style="9" customWidth="1"/>
  </cols>
  <sheetData>
    <row r="1" spans="14:16" s="27" customFormat="1" ht="14.25" customHeight="1">
      <c r="N1" s="210" t="s">
        <v>92</v>
      </c>
      <c r="O1" s="210"/>
      <c r="P1" s="210"/>
    </row>
    <row r="2" spans="14:16" ht="14.25" customHeight="1">
      <c r="N2" s="211" t="s">
        <v>0</v>
      </c>
      <c r="O2" s="211"/>
      <c r="P2" s="211"/>
    </row>
    <row r="3" spans="14:16" ht="14.25" customHeight="1">
      <c r="N3" s="156" t="s">
        <v>89</v>
      </c>
      <c r="O3" s="156"/>
      <c r="P3" s="156"/>
    </row>
    <row r="4" spans="14:16" ht="14.25" customHeight="1">
      <c r="N4" s="156" t="s">
        <v>90</v>
      </c>
      <c r="O4" s="156"/>
      <c r="P4" s="156"/>
    </row>
    <row r="5" spans="14:16" ht="14.25" customHeight="1">
      <c r="N5" s="157" t="s">
        <v>232</v>
      </c>
      <c r="O5" s="157"/>
      <c r="P5" s="157"/>
    </row>
    <row r="6" ht="15">
      <c r="P6" s="10"/>
    </row>
    <row r="7" spans="1:16" ht="20.25">
      <c r="A7" s="171" t="s">
        <v>108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s="81" customFormat="1" ht="2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s="97" customFormat="1" ht="25.5" customHeight="1">
      <c r="A9" s="215" t="s">
        <v>215</v>
      </c>
      <c r="B9" s="215"/>
      <c r="C9" s="215"/>
      <c r="D9" s="215"/>
      <c r="E9" s="101"/>
      <c r="F9" s="101"/>
      <c r="G9" s="95"/>
      <c r="H9" s="95"/>
      <c r="I9" s="172">
        <v>24</v>
      </c>
      <c r="J9" s="172"/>
      <c r="K9" s="172"/>
      <c r="L9" s="172"/>
      <c r="M9" s="172"/>
      <c r="N9" s="96"/>
      <c r="O9" s="173" t="s">
        <v>217</v>
      </c>
      <c r="P9" s="173"/>
    </row>
    <row r="10" spans="1:16" s="97" customFormat="1" ht="19.5" customHeight="1">
      <c r="A10" s="216" t="s">
        <v>12</v>
      </c>
      <c r="B10" s="216"/>
      <c r="C10" s="216"/>
      <c r="D10" s="216"/>
      <c r="E10" s="103"/>
      <c r="F10" s="103"/>
      <c r="G10" s="98"/>
      <c r="H10" s="98"/>
      <c r="I10" s="206" t="s">
        <v>8</v>
      </c>
      <c r="J10" s="206"/>
      <c r="K10" s="206"/>
      <c r="L10" s="206"/>
      <c r="M10" s="206"/>
      <c r="N10" s="96"/>
      <c r="O10" s="174" t="s">
        <v>188</v>
      </c>
      <c r="P10" s="174"/>
    </row>
    <row r="11" spans="1:16" s="97" customFormat="1" ht="22.5" customHeight="1">
      <c r="A11" s="215" t="s">
        <v>216</v>
      </c>
      <c r="B11" s="215"/>
      <c r="C11" s="215"/>
      <c r="D11" s="215"/>
      <c r="E11" s="101"/>
      <c r="F11" s="101"/>
      <c r="G11" s="95"/>
      <c r="H11" s="95"/>
      <c r="I11" s="172">
        <v>241</v>
      </c>
      <c r="J11" s="172"/>
      <c r="K11" s="172"/>
      <c r="L11" s="172"/>
      <c r="M11" s="172"/>
      <c r="O11" s="173" t="s">
        <v>217</v>
      </c>
      <c r="P11" s="173"/>
    </row>
    <row r="12" spans="1:16" s="97" customFormat="1" ht="24" customHeight="1">
      <c r="A12" s="216" t="s">
        <v>193</v>
      </c>
      <c r="B12" s="217"/>
      <c r="C12" s="217"/>
      <c r="D12" s="217"/>
      <c r="E12" s="218"/>
      <c r="F12" s="218"/>
      <c r="G12" s="98"/>
      <c r="H12" s="98"/>
      <c r="I12" s="206" t="s">
        <v>194</v>
      </c>
      <c r="J12" s="206"/>
      <c r="K12" s="206"/>
      <c r="L12" s="206"/>
      <c r="M12" s="206"/>
      <c r="O12" s="174" t="s">
        <v>188</v>
      </c>
      <c r="P12" s="174"/>
    </row>
    <row r="13" spans="1:16" s="97" customFormat="1" ht="33.75" customHeight="1">
      <c r="A13" s="207" t="s">
        <v>218</v>
      </c>
      <c r="B13" s="207"/>
      <c r="C13" s="99"/>
      <c r="D13" s="208" t="s">
        <v>223</v>
      </c>
      <c r="E13" s="208"/>
      <c r="F13" s="99"/>
      <c r="G13" s="208" t="s">
        <v>195</v>
      </c>
      <c r="H13" s="208"/>
      <c r="I13" s="209" t="s">
        <v>233</v>
      </c>
      <c r="J13" s="209"/>
      <c r="K13" s="209"/>
      <c r="L13" s="209"/>
      <c r="M13" s="209"/>
      <c r="N13" s="209"/>
      <c r="O13" s="219" t="s">
        <v>186</v>
      </c>
      <c r="P13" s="219"/>
    </row>
    <row r="14" spans="1:16" s="97" customFormat="1" ht="48" customHeight="1">
      <c r="A14" s="212" t="s">
        <v>196</v>
      </c>
      <c r="B14" s="212"/>
      <c r="C14" s="100"/>
      <c r="D14" s="212" t="s">
        <v>197</v>
      </c>
      <c r="E14" s="212"/>
      <c r="F14" s="100"/>
      <c r="G14" s="213" t="s">
        <v>198</v>
      </c>
      <c r="H14" s="213"/>
      <c r="I14" s="214" t="s">
        <v>199</v>
      </c>
      <c r="J14" s="214"/>
      <c r="K14" s="214"/>
      <c r="L14" s="214"/>
      <c r="M14" s="214"/>
      <c r="N14" s="214"/>
      <c r="O14" s="212" t="s">
        <v>189</v>
      </c>
      <c r="P14" s="212"/>
    </row>
    <row r="15" spans="1:2" ht="15">
      <c r="A15" s="11"/>
      <c r="B15" s="12"/>
    </row>
    <row r="16" spans="1:16" ht="15">
      <c r="A16" s="183" t="s">
        <v>126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5">
      <c r="A17" s="183" t="s">
        <v>219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3.5" customHeight="1">
      <c r="A18" s="184" t="s">
        <v>220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ht="66.75" customHeight="1">
      <c r="A19" s="183" t="s">
        <v>214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5">
      <c r="A20" s="183" t="s">
        <v>127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5">
      <c r="A21" s="183" t="s">
        <v>128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3:15" ht="15">
      <c r="M22" s="104"/>
      <c r="N22" s="104"/>
      <c r="O22" s="104" t="s">
        <v>2</v>
      </c>
    </row>
    <row r="23" spans="1:15" s="28" customFormat="1" ht="12" customHeight="1">
      <c r="A23" s="185" t="s">
        <v>13</v>
      </c>
      <c r="B23" s="188" t="s">
        <v>14</v>
      </c>
      <c r="C23" s="189"/>
      <c r="D23" s="151" t="s">
        <v>109</v>
      </c>
      <c r="E23" s="192"/>
      <c r="F23" s="192"/>
      <c r="G23" s="152"/>
      <c r="H23" s="151" t="s">
        <v>110</v>
      </c>
      <c r="I23" s="192"/>
      <c r="J23" s="192"/>
      <c r="K23" s="152"/>
      <c r="L23" s="151" t="s">
        <v>96</v>
      </c>
      <c r="M23" s="192"/>
      <c r="N23" s="192"/>
      <c r="O23" s="152"/>
    </row>
    <row r="24" spans="1:15" s="28" customFormat="1" ht="42.75" customHeight="1">
      <c r="A24" s="185"/>
      <c r="B24" s="190"/>
      <c r="C24" s="191"/>
      <c r="D24" s="77" t="s">
        <v>15</v>
      </c>
      <c r="E24" s="77" t="s">
        <v>16</v>
      </c>
      <c r="F24" s="77" t="s">
        <v>17</v>
      </c>
      <c r="G24" s="77" t="s">
        <v>18</v>
      </c>
      <c r="H24" s="77" t="s">
        <v>15</v>
      </c>
      <c r="I24" s="77" t="s">
        <v>16</v>
      </c>
      <c r="J24" s="77" t="s">
        <v>17</v>
      </c>
      <c r="K24" s="77" t="s">
        <v>19</v>
      </c>
      <c r="L24" s="77" t="s">
        <v>15</v>
      </c>
      <c r="M24" s="77" t="s">
        <v>16</v>
      </c>
      <c r="N24" s="77" t="s">
        <v>17</v>
      </c>
      <c r="O24" s="77" t="s">
        <v>20</v>
      </c>
    </row>
    <row r="25" spans="1:15" s="28" customFormat="1" ht="12">
      <c r="A25" s="56">
        <v>1</v>
      </c>
      <c r="B25" s="151">
        <v>2</v>
      </c>
      <c r="C25" s="152"/>
      <c r="D25" s="77">
        <v>3</v>
      </c>
      <c r="E25" s="77">
        <v>4</v>
      </c>
      <c r="F25" s="77">
        <v>5</v>
      </c>
      <c r="G25" s="77">
        <v>6</v>
      </c>
      <c r="H25" s="77">
        <v>7</v>
      </c>
      <c r="I25" s="77">
        <v>8</v>
      </c>
      <c r="J25" s="77">
        <v>9</v>
      </c>
      <c r="K25" s="77">
        <v>10</v>
      </c>
      <c r="L25" s="77">
        <v>11</v>
      </c>
      <c r="M25" s="77">
        <v>12</v>
      </c>
      <c r="N25" s="77">
        <v>13</v>
      </c>
      <c r="O25" s="77">
        <v>14</v>
      </c>
    </row>
    <row r="26" spans="1:15" ht="27" customHeight="1">
      <c r="A26" s="14">
        <v>2410160</v>
      </c>
      <c r="B26" s="179" t="s">
        <v>22</v>
      </c>
      <c r="C26" s="180"/>
      <c r="D26" s="41">
        <v>1117794</v>
      </c>
      <c r="E26" s="41" t="s">
        <v>23</v>
      </c>
      <c r="F26" s="41" t="s">
        <v>23</v>
      </c>
      <c r="G26" s="131">
        <f>D26</f>
        <v>1117794</v>
      </c>
      <c r="H26" s="41">
        <v>1139363</v>
      </c>
      <c r="I26" s="41" t="s">
        <v>23</v>
      </c>
      <c r="J26" s="41" t="s">
        <v>23</v>
      </c>
      <c r="K26" s="131">
        <f>H26</f>
        <v>1139363</v>
      </c>
      <c r="L26" s="41">
        <v>1297232</v>
      </c>
      <c r="M26" s="41" t="s">
        <v>23</v>
      </c>
      <c r="N26" s="41" t="s">
        <v>23</v>
      </c>
      <c r="O26" s="131">
        <f>L26</f>
        <v>1297232</v>
      </c>
    </row>
    <row r="27" spans="1:15" ht="32.25" customHeight="1">
      <c r="A27" s="14" t="s">
        <v>21</v>
      </c>
      <c r="B27" s="179" t="s">
        <v>171</v>
      </c>
      <c r="C27" s="180"/>
      <c r="D27" s="41" t="s">
        <v>23</v>
      </c>
      <c r="E27" s="41">
        <v>0</v>
      </c>
      <c r="F27" s="41">
        <v>0</v>
      </c>
      <c r="G27" s="131">
        <v>0</v>
      </c>
      <c r="H27" s="41" t="s">
        <v>23</v>
      </c>
      <c r="I27" s="41">
        <v>0</v>
      </c>
      <c r="J27" s="41">
        <v>0</v>
      </c>
      <c r="K27" s="131">
        <v>0</v>
      </c>
      <c r="L27" s="41" t="s">
        <v>23</v>
      </c>
      <c r="M27" s="41">
        <v>0</v>
      </c>
      <c r="N27" s="41">
        <v>0</v>
      </c>
      <c r="O27" s="131">
        <v>0</v>
      </c>
    </row>
    <row r="28" spans="1:15" s="35" customFormat="1" ht="15">
      <c r="A28" s="34"/>
      <c r="B28" s="179"/>
      <c r="C28" s="180"/>
      <c r="D28" s="41"/>
      <c r="E28" s="41"/>
      <c r="F28" s="41"/>
      <c r="G28" s="131"/>
      <c r="H28" s="41"/>
      <c r="I28" s="41"/>
      <c r="J28" s="41"/>
      <c r="K28" s="131"/>
      <c r="L28" s="41"/>
      <c r="M28" s="41"/>
      <c r="N28" s="41"/>
      <c r="O28" s="131"/>
    </row>
    <row r="29" spans="1:15" ht="27" customHeight="1">
      <c r="A29" s="14" t="s">
        <v>21</v>
      </c>
      <c r="B29" s="179" t="s">
        <v>181</v>
      </c>
      <c r="C29" s="180"/>
      <c r="D29" s="41" t="s">
        <v>23</v>
      </c>
      <c r="E29" s="41">
        <v>0</v>
      </c>
      <c r="F29" s="41">
        <v>0</v>
      </c>
      <c r="G29" s="131">
        <v>0</v>
      </c>
      <c r="H29" s="41" t="s">
        <v>23</v>
      </c>
      <c r="I29" s="41">
        <v>0</v>
      </c>
      <c r="J29" s="41">
        <v>0</v>
      </c>
      <c r="K29" s="131">
        <v>0</v>
      </c>
      <c r="L29" s="41" t="s">
        <v>23</v>
      </c>
      <c r="M29" s="41">
        <v>0</v>
      </c>
      <c r="N29" s="41">
        <v>0</v>
      </c>
      <c r="O29" s="131">
        <v>0</v>
      </c>
    </row>
    <row r="30" spans="1:15" s="35" customFormat="1" ht="33" customHeight="1">
      <c r="A30" s="34">
        <v>602400</v>
      </c>
      <c r="B30" s="179" t="s">
        <v>144</v>
      </c>
      <c r="C30" s="180"/>
      <c r="D30" s="41">
        <v>0</v>
      </c>
      <c r="E30" s="41">
        <v>0</v>
      </c>
      <c r="F30" s="41">
        <v>0</v>
      </c>
      <c r="G30" s="131">
        <f>D30</f>
        <v>0</v>
      </c>
      <c r="H30" s="41">
        <v>0</v>
      </c>
      <c r="I30" s="41">
        <v>0</v>
      </c>
      <c r="J30" s="41">
        <v>0</v>
      </c>
      <c r="K30" s="131">
        <f>H30</f>
        <v>0</v>
      </c>
      <c r="L30" s="41">
        <v>0</v>
      </c>
      <c r="M30" s="41">
        <v>0</v>
      </c>
      <c r="N30" s="41">
        <v>0</v>
      </c>
      <c r="O30" s="131">
        <f>L30</f>
        <v>0</v>
      </c>
    </row>
    <row r="31" spans="1:15" ht="15">
      <c r="A31" s="14" t="s">
        <v>21</v>
      </c>
      <c r="B31" s="179" t="s">
        <v>24</v>
      </c>
      <c r="C31" s="180"/>
      <c r="D31" s="41" t="s">
        <v>23</v>
      </c>
      <c r="E31" s="41">
        <v>0</v>
      </c>
      <c r="F31" s="41">
        <v>0</v>
      </c>
      <c r="G31" s="131">
        <v>0</v>
      </c>
      <c r="H31" s="41" t="s">
        <v>23</v>
      </c>
      <c r="I31" s="41">
        <v>0</v>
      </c>
      <c r="J31" s="41">
        <v>0</v>
      </c>
      <c r="K31" s="131">
        <v>0</v>
      </c>
      <c r="L31" s="41" t="s">
        <v>23</v>
      </c>
      <c r="M31" s="41">
        <v>0</v>
      </c>
      <c r="N31" s="41">
        <v>0</v>
      </c>
      <c r="O31" s="131">
        <v>0</v>
      </c>
    </row>
    <row r="32" spans="1:15" s="55" customFormat="1" ht="14.25">
      <c r="A32" s="51" t="s">
        <v>21</v>
      </c>
      <c r="B32" s="177" t="s">
        <v>1</v>
      </c>
      <c r="C32" s="178"/>
      <c r="D32" s="53">
        <f>D26</f>
        <v>1117794</v>
      </c>
      <c r="E32" s="53">
        <f>E30</f>
        <v>0</v>
      </c>
      <c r="F32" s="53">
        <f>F30</f>
        <v>0</v>
      </c>
      <c r="G32" s="53">
        <f>G26+G30</f>
        <v>1117794</v>
      </c>
      <c r="H32" s="131">
        <f>H26</f>
        <v>1139363</v>
      </c>
      <c r="I32" s="53">
        <v>0</v>
      </c>
      <c r="J32" s="53">
        <v>0</v>
      </c>
      <c r="K32" s="53">
        <f>K26</f>
        <v>1139363</v>
      </c>
      <c r="L32" s="53">
        <f>L26</f>
        <v>1297232</v>
      </c>
      <c r="M32" s="53" t="str">
        <f>M26</f>
        <v>Х</v>
      </c>
      <c r="N32" s="53" t="str">
        <f>N26</f>
        <v>Х</v>
      </c>
      <c r="O32" s="53">
        <f>O26</f>
        <v>1297232</v>
      </c>
    </row>
    <row r="34" spans="1:10" ht="15">
      <c r="A34" s="170" t="s">
        <v>129</v>
      </c>
      <c r="B34" s="170"/>
      <c r="C34" s="170"/>
      <c r="D34" s="170"/>
      <c r="E34" s="170"/>
      <c r="F34" s="170"/>
      <c r="G34" s="170"/>
      <c r="H34" s="170"/>
      <c r="I34" s="170"/>
      <c r="J34" s="170"/>
    </row>
    <row r="35" ht="15">
      <c r="J35" s="26" t="s">
        <v>2</v>
      </c>
    </row>
    <row r="36" spans="1:11" s="28" customFormat="1" ht="12" customHeight="1">
      <c r="A36" s="185" t="s">
        <v>13</v>
      </c>
      <c r="B36" s="188" t="s">
        <v>14</v>
      </c>
      <c r="C36" s="189"/>
      <c r="D36" s="151" t="s">
        <v>29</v>
      </c>
      <c r="E36" s="192"/>
      <c r="F36" s="192"/>
      <c r="G36" s="152"/>
      <c r="H36" s="151" t="s">
        <v>99</v>
      </c>
      <c r="I36" s="192"/>
      <c r="J36" s="192"/>
      <c r="K36" s="152"/>
    </row>
    <row r="37" spans="1:11" s="28" customFormat="1" ht="36" customHeight="1">
      <c r="A37" s="185"/>
      <c r="B37" s="190"/>
      <c r="C37" s="191"/>
      <c r="D37" s="77" t="s">
        <v>15</v>
      </c>
      <c r="E37" s="77" t="s">
        <v>16</v>
      </c>
      <c r="F37" s="77" t="s">
        <v>17</v>
      </c>
      <c r="G37" s="77" t="s">
        <v>18</v>
      </c>
      <c r="H37" s="77" t="s">
        <v>15</v>
      </c>
      <c r="I37" s="77" t="s">
        <v>16</v>
      </c>
      <c r="J37" s="77" t="s">
        <v>17</v>
      </c>
      <c r="K37" s="77" t="s">
        <v>19</v>
      </c>
    </row>
    <row r="38" spans="1:11" s="28" customFormat="1" ht="12">
      <c r="A38" s="16">
        <v>1</v>
      </c>
      <c r="B38" s="151">
        <v>2</v>
      </c>
      <c r="C38" s="152"/>
      <c r="D38" s="77">
        <v>3</v>
      </c>
      <c r="E38" s="77">
        <v>4</v>
      </c>
      <c r="F38" s="77">
        <v>5</v>
      </c>
      <c r="G38" s="77">
        <v>6</v>
      </c>
      <c r="H38" s="77">
        <v>7</v>
      </c>
      <c r="I38" s="77">
        <v>8</v>
      </c>
      <c r="J38" s="77">
        <v>9</v>
      </c>
      <c r="K38" s="77">
        <v>10</v>
      </c>
    </row>
    <row r="39" spans="1:11" ht="20.25" customHeight="1">
      <c r="A39" s="15">
        <v>2410160</v>
      </c>
      <c r="B39" s="179" t="s">
        <v>22</v>
      </c>
      <c r="C39" s="180"/>
      <c r="D39" s="41">
        <v>1335914</v>
      </c>
      <c r="E39" s="41" t="s">
        <v>23</v>
      </c>
      <c r="F39" s="41">
        <v>0</v>
      </c>
      <c r="G39" s="41">
        <f>D39</f>
        <v>1335914</v>
      </c>
      <c r="H39" s="41">
        <v>1411623</v>
      </c>
      <c r="I39" s="41" t="s">
        <v>23</v>
      </c>
      <c r="J39" s="41">
        <v>0</v>
      </c>
      <c r="K39" s="41">
        <f>H39</f>
        <v>1411623</v>
      </c>
    </row>
    <row r="40" spans="1:11" ht="35.25" customHeight="1">
      <c r="A40" s="15" t="s">
        <v>21</v>
      </c>
      <c r="B40" s="179" t="s">
        <v>171</v>
      </c>
      <c r="C40" s="180"/>
      <c r="D40" s="41" t="s">
        <v>23</v>
      </c>
      <c r="E40" s="41">
        <v>0</v>
      </c>
      <c r="F40" s="41">
        <v>0</v>
      </c>
      <c r="G40" s="41" t="str">
        <f>D40</f>
        <v>Х</v>
      </c>
      <c r="H40" s="41" t="s">
        <v>23</v>
      </c>
      <c r="I40" s="41">
        <v>0</v>
      </c>
      <c r="J40" s="41">
        <v>0</v>
      </c>
      <c r="K40" s="41" t="str">
        <f>H40</f>
        <v>Х</v>
      </c>
    </row>
    <row r="41" spans="1:11" ht="29.25" customHeight="1">
      <c r="A41" s="15" t="s">
        <v>21</v>
      </c>
      <c r="B41" s="179" t="s">
        <v>25</v>
      </c>
      <c r="C41" s="180"/>
      <c r="D41" s="41" t="s">
        <v>23</v>
      </c>
      <c r="E41" s="41">
        <v>0</v>
      </c>
      <c r="F41" s="41">
        <v>0</v>
      </c>
      <c r="G41" s="41" t="str">
        <f>D41</f>
        <v>Х</v>
      </c>
      <c r="H41" s="41" t="s">
        <v>23</v>
      </c>
      <c r="I41" s="41">
        <v>0</v>
      </c>
      <c r="J41" s="41">
        <v>0</v>
      </c>
      <c r="K41" s="41" t="str">
        <f>H41</f>
        <v>Х</v>
      </c>
    </row>
    <row r="42" spans="1:11" ht="15">
      <c r="A42" s="15" t="s">
        <v>21</v>
      </c>
      <c r="B42" s="179" t="s">
        <v>24</v>
      </c>
      <c r="C42" s="180"/>
      <c r="D42" s="41" t="s">
        <v>23</v>
      </c>
      <c r="E42" s="41">
        <v>0</v>
      </c>
      <c r="F42" s="41">
        <v>0</v>
      </c>
      <c r="G42" s="41" t="str">
        <f>D42</f>
        <v>Х</v>
      </c>
      <c r="H42" s="41" t="s">
        <v>23</v>
      </c>
      <c r="I42" s="41">
        <v>0</v>
      </c>
      <c r="J42" s="41">
        <v>0</v>
      </c>
      <c r="K42" s="41" t="str">
        <f>H42</f>
        <v>Х</v>
      </c>
    </row>
    <row r="43" spans="1:11" s="55" customFormat="1" ht="14.25">
      <c r="A43" s="57" t="s">
        <v>21</v>
      </c>
      <c r="B43" s="177" t="s">
        <v>1</v>
      </c>
      <c r="C43" s="178"/>
      <c r="D43" s="54">
        <f>D39</f>
        <v>1335914</v>
      </c>
      <c r="E43" s="54">
        <v>0</v>
      </c>
      <c r="F43" s="54">
        <f>F39</f>
        <v>0</v>
      </c>
      <c r="G43" s="54">
        <f>G39</f>
        <v>1335914</v>
      </c>
      <c r="H43" s="54">
        <f>H39</f>
        <v>1411623</v>
      </c>
      <c r="I43" s="54">
        <v>0</v>
      </c>
      <c r="J43" s="54">
        <f>J39</f>
        <v>0</v>
      </c>
      <c r="K43" s="54">
        <f>K39</f>
        <v>1411623</v>
      </c>
    </row>
    <row r="45" spans="1:14" ht="15">
      <c r="A45" s="183" t="s">
        <v>26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</row>
    <row r="46" spans="1:14" ht="15">
      <c r="A46" s="183" t="s">
        <v>143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</row>
    <row r="47" spans="1:15" ht="15">
      <c r="A47" s="11"/>
      <c r="N47" s="26"/>
      <c r="O47" s="79" t="s">
        <v>2</v>
      </c>
    </row>
    <row r="48" spans="1:15" s="28" customFormat="1" ht="21.75" customHeight="1">
      <c r="A48" s="185" t="s">
        <v>27</v>
      </c>
      <c r="B48" s="188" t="s">
        <v>14</v>
      </c>
      <c r="C48" s="189"/>
      <c r="D48" s="151" t="s">
        <v>109</v>
      </c>
      <c r="E48" s="192"/>
      <c r="F48" s="192"/>
      <c r="G48" s="152"/>
      <c r="H48" s="151" t="s">
        <v>110</v>
      </c>
      <c r="I48" s="192"/>
      <c r="J48" s="192"/>
      <c r="K48" s="152"/>
      <c r="L48" s="151" t="s">
        <v>96</v>
      </c>
      <c r="M48" s="192"/>
      <c r="N48" s="192"/>
      <c r="O48" s="152"/>
    </row>
    <row r="49" spans="1:15" s="28" customFormat="1" ht="42" customHeight="1">
      <c r="A49" s="185"/>
      <c r="B49" s="190"/>
      <c r="C49" s="191"/>
      <c r="D49" s="77" t="s">
        <v>15</v>
      </c>
      <c r="E49" s="77" t="s">
        <v>16</v>
      </c>
      <c r="F49" s="77" t="s">
        <v>17</v>
      </c>
      <c r="G49" s="77" t="s">
        <v>18</v>
      </c>
      <c r="H49" s="77" t="s">
        <v>15</v>
      </c>
      <c r="I49" s="77" t="s">
        <v>16</v>
      </c>
      <c r="J49" s="77" t="s">
        <v>17</v>
      </c>
      <c r="K49" s="77" t="s">
        <v>19</v>
      </c>
      <c r="L49" s="77" t="s">
        <v>15</v>
      </c>
      <c r="M49" s="77" t="s">
        <v>16</v>
      </c>
      <c r="N49" s="77" t="s">
        <v>17</v>
      </c>
      <c r="O49" s="77" t="s">
        <v>20</v>
      </c>
    </row>
    <row r="50" spans="1:15" s="28" customFormat="1" ht="12">
      <c r="A50" s="56">
        <v>1</v>
      </c>
      <c r="B50" s="151">
        <v>2</v>
      </c>
      <c r="C50" s="152"/>
      <c r="D50" s="77">
        <v>3</v>
      </c>
      <c r="E50" s="77">
        <v>4</v>
      </c>
      <c r="F50" s="77">
        <v>5</v>
      </c>
      <c r="G50" s="77">
        <v>6</v>
      </c>
      <c r="H50" s="77">
        <v>7</v>
      </c>
      <c r="I50" s="77">
        <v>8</v>
      </c>
      <c r="J50" s="77">
        <v>9</v>
      </c>
      <c r="K50" s="77">
        <v>10</v>
      </c>
      <c r="L50" s="77">
        <v>11</v>
      </c>
      <c r="M50" s="77">
        <v>12</v>
      </c>
      <c r="N50" s="77">
        <v>13</v>
      </c>
      <c r="O50" s="77">
        <v>14</v>
      </c>
    </row>
    <row r="51" spans="1:15" s="55" customFormat="1" ht="14.25">
      <c r="A51" s="57">
        <v>2000</v>
      </c>
      <c r="B51" s="186" t="str">
        <f>'[1]Лист1'!B52</f>
        <v>Поточні видатки</v>
      </c>
      <c r="C51" s="187"/>
      <c r="D51" s="54">
        <f>D52+D53+D54+D55+D56+D57+D58+D59+D60</f>
        <v>1117794</v>
      </c>
      <c r="E51" s="137">
        <v>0</v>
      </c>
      <c r="F51" s="137">
        <v>0</v>
      </c>
      <c r="G51" s="54">
        <f>D51+E51</f>
        <v>1117794</v>
      </c>
      <c r="H51" s="54">
        <f>H52+H53+H54+H55+H56+H57+H58+H59+H60</f>
        <v>1139363</v>
      </c>
      <c r="I51" s="137">
        <v>0</v>
      </c>
      <c r="J51" s="137">
        <v>0</v>
      </c>
      <c r="K51" s="54">
        <f>H51+I51</f>
        <v>1139363</v>
      </c>
      <c r="L51" s="52">
        <f>L52+L53+L54+L55+L56+L57+L58+L59+L60</f>
        <v>1297232</v>
      </c>
      <c r="M51" s="54">
        <v>0</v>
      </c>
      <c r="N51" s="54">
        <v>0</v>
      </c>
      <c r="O51" s="54">
        <f>L51+M51</f>
        <v>1297232</v>
      </c>
    </row>
    <row r="52" spans="1:15" s="36" customFormat="1" ht="15">
      <c r="A52" s="15">
        <v>2111</v>
      </c>
      <c r="B52" s="179" t="str">
        <f>'[1]Лист1'!B53</f>
        <v>Заробітна плата </v>
      </c>
      <c r="C52" s="180"/>
      <c r="D52" s="43">
        <v>831922</v>
      </c>
      <c r="E52" s="41">
        <v>0</v>
      </c>
      <c r="F52" s="41">
        <v>0</v>
      </c>
      <c r="G52" s="54">
        <f aca="true" t="shared" si="0" ref="G52:G61">D52+E52</f>
        <v>831922</v>
      </c>
      <c r="H52" s="43">
        <v>824713</v>
      </c>
      <c r="I52" s="41">
        <v>0</v>
      </c>
      <c r="J52" s="41">
        <v>0</v>
      </c>
      <c r="K52" s="54">
        <f aca="true" t="shared" si="1" ref="K52:K61">H52+I52</f>
        <v>824713</v>
      </c>
      <c r="L52" s="50">
        <v>948952</v>
      </c>
      <c r="M52" s="41">
        <v>0</v>
      </c>
      <c r="N52" s="41">
        <v>0</v>
      </c>
      <c r="O52" s="54">
        <f aca="true" t="shared" si="2" ref="O52:O61">L52+M52</f>
        <v>948952</v>
      </c>
    </row>
    <row r="53" spans="1:15" s="36" customFormat="1" ht="15">
      <c r="A53" s="15">
        <v>2120</v>
      </c>
      <c r="B53" s="179" t="str">
        <f>'[1]Лист1'!B54</f>
        <v>Нарахування на заробітну плату </v>
      </c>
      <c r="C53" s="180"/>
      <c r="D53" s="43">
        <v>194866</v>
      </c>
      <c r="E53" s="41">
        <v>0</v>
      </c>
      <c r="F53" s="41">
        <v>0</v>
      </c>
      <c r="G53" s="54">
        <f t="shared" si="0"/>
        <v>194866</v>
      </c>
      <c r="H53" s="43">
        <v>181437</v>
      </c>
      <c r="I53" s="41">
        <v>0</v>
      </c>
      <c r="J53" s="41">
        <v>0</v>
      </c>
      <c r="K53" s="54">
        <f t="shared" si="1"/>
        <v>181437</v>
      </c>
      <c r="L53" s="50">
        <v>208770</v>
      </c>
      <c r="M53" s="41">
        <v>0</v>
      </c>
      <c r="N53" s="41">
        <v>0</v>
      </c>
      <c r="O53" s="54">
        <f t="shared" si="2"/>
        <v>208770</v>
      </c>
    </row>
    <row r="54" spans="1:15" s="36" customFormat="1" ht="17.25" customHeight="1">
      <c r="A54" s="15">
        <v>2210</v>
      </c>
      <c r="B54" s="179" t="str">
        <f>'[1]Лист1'!B55</f>
        <v>Предмети, матеріали, обладнання та інвентар </v>
      </c>
      <c r="C54" s="180"/>
      <c r="D54" s="43">
        <v>66719</v>
      </c>
      <c r="E54" s="41">
        <v>0</v>
      </c>
      <c r="F54" s="41">
        <v>0</v>
      </c>
      <c r="G54" s="54">
        <f t="shared" si="0"/>
        <v>66719</v>
      </c>
      <c r="H54" s="43">
        <v>98200</v>
      </c>
      <c r="I54" s="41">
        <v>0</v>
      </c>
      <c r="J54" s="41">
        <v>0</v>
      </c>
      <c r="K54" s="54">
        <f t="shared" si="1"/>
        <v>98200</v>
      </c>
      <c r="L54" s="50">
        <f>K54*106/100</f>
        <v>104092</v>
      </c>
      <c r="M54" s="41">
        <v>0</v>
      </c>
      <c r="N54" s="41">
        <v>0</v>
      </c>
      <c r="O54" s="54">
        <f t="shared" si="2"/>
        <v>104092</v>
      </c>
    </row>
    <row r="55" spans="1:15" s="36" customFormat="1" ht="15">
      <c r="A55" s="15">
        <v>2240</v>
      </c>
      <c r="B55" s="179" t="str">
        <f>'[1]Лист1'!B56</f>
        <v> Оплата послуг ( крім комунальних)</v>
      </c>
      <c r="C55" s="180"/>
      <c r="D55" s="43">
        <v>7645</v>
      </c>
      <c r="E55" s="41">
        <v>0</v>
      </c>
      <c r="F55" s="41">
        <v>0</v>
      </c>
      <c r="G55" s="54">
        <f t="shared" si="0"/>
        <v>7645</v>
      </c>
      <c r="H55" s="43">
        <v>12000</v>
      </c>
      <c r="I55" s="41">
        <v>0</v>
      </c>
      <c r="J55" s="41">
        <v>0</v>
      </c>
      <c r="K55" s="54">
        <f t="shared" si="1"/>
        <v>12000</v>
      </c>
      <c r="L55" s="50">
        <f>K55*106/100</f>
        <v>12720</v>
      </c>
      <c r="M55" s="41">
        <v>0</v>
      </c>
      <c r="N55" s="41">
        <v>0</v>
      </c>
      <c r="O55" s="54">
        <f t="shared" si="2"/>
        <v>12720</v>
      </c>
    </row>
    <row r="56" spans="1:15" s="36" customFormat="1" ht="15">
      <c r="A56" s="15">
        <v>2250</v>
      </c>
      <c r="B56" s="179" t="str">
        <f>'[1]Лист1'!B57</f>
        <v>Видатки на відрядження</v>
      </c>
      <c r="C56" s="180"/>
      <c r="D56" s="43">
        <v>0</v>
      </c>
      <c r="E56" s="41">
        <v>0</v>
      </c>
      <c r="F56" s="41">
        <v>0</v>
      </c>
      <c r="G56" s="54">
        <f t="shared" si="0"/>
        <v>0</v>
      </c>
      <c r="H56" s="43">
        <v>2600</v>
      </c>
      <c r="I56" s="41">
        <v>0</v>
      </c>
      <c r="J56" s="41">
        <v>0</v>
      </c>
      <c r="K56" s="54">
        <f t="shared" si="1"/>
        <v>2600</v>
      </c>
      <c r="L56" s="50">
        <f>K56*106/100</f>
        <v>2756</v>
      </c>
      <c r="M56" s="41">
        <v>0</v>
      </c>
      <c r="N56" s="41">
        <v>0</v>
      </c>
      <c r="O56" s="54">
        <f t="shared" si="2"/>
        <v>2756</v>
      </c>
    </row>
    <row r="57" spans="1:15" s="36" customFormat="1" ht="15">
      <c r="A57" s="15">
        <v>2271</v>
      </c>
      <c r="B57" s="179" t="str">
        <f>'[1]Лист1'!B58</f>
        <v>Оплата теплопостачання</v>
      </c>
      <c r="C57" s="180"/>
      <c r="D57" s="43">
        <v>8140</v>
      </c>
      <c r="E57" s="41">
        <v>0</v>
      </c>
      <c r="F57" s="41">
        <v>0</v>
      </c>
      <c r="G57" s="54">
        <f t="shared" si="0"/>
        <v>8140</v>
      </c>
      <c r="H57" s="43">
        <v>6374</v>
      </c>
      <c r="I57" s="41">
        <v>0</v>
      </c>
      <c r="J57" s="41">
        <v>0</v>
      </c>
      <c r="K57" s="54">
        <f t="shared" si="1"/>
        <v>6374</v>
      </c>
      <c r="L57" s="50">
        <v>4274</v>
      </c>
      <c r="M57" s="41">
        <v>0</v>
      </c>
      <c r="N57" s="41">
        <v>0</v>
      </c>
      <c r="O57" s="54">
        <f t="shared" si="2"/>
        <v>4274</v>
      </c>
    </row>
    <row r="58" spans="1:15" s="36" customFormat="1" ht="16.5" customHeight="1">
      <c r="A58" s="15">
        <v>2272</v>
      </c>
      <c r="B58" s="179" t="str">
        <f>'[1]Лист1'!B59</f>
        <v>Оплата водопостачання та водовідведення</v>
      </c>
      <c r="C58" s="180"/>
      <c r="D58" s="43">
        <v>199</v>
      </c>
      <c r="E58" s="41">
        <v>0</v>
      </c>
      <c r="F58" s="41">
        <v>0</v>
      </c>
      <c r="G58" s="54">
        <f t="shared" si="0"/>
        <v>199</v>
      </c>
      <c r="H58" s="43">
        <v>430</v>
      </c>
      <c r="I58" s="41">
        <v>0</v>
      </c>
      <c r="J58" s="41">
        <v>0</v>
      </c>
      <c r="K58" s="54">
        <f t="shared" si="1"/>
        <v>430</v>
      </c>
      <c r="L58" s="50">
        <v>424</v>
      </c>
      <c r="M58" s="41">
        <v>0</v>
      </c>
      <c r="N58" s="41">
        <v>0</v>
      </c>
      <c r="O58" s="54">
        <f t="shared" si="2"/>
        <v>424</v>
      </c>
    </row>
    <row r="59" spans="1:15" ht="15">
      <c r="A59" s="40">
        <v>2273</v>
      </c>
      <c r="B59" s="179" t="str">
        <f>'[1]Лист1'!B60</f>
        <v>Оплата електроенергії</v>
      </c>
      <c r="C59" s="180"/>
      <c r="D59" s="50">
        <v>7243</v>
      </c>
      <c r="E59" s="41">
        <v>0</v>
      </c>
      <c r="F59" s="41">
        <v>0</v>
      </c>
      <c r="G59" s="54">
        <f t="shared" si="0"/>
        <v>7243</v>
      </c>
      <c r="H59" s="50">
        <v>11490</v>
      </c>
      <c r="I59" s="41">
        <v>0</v>
      </c>
      <c r="J59" s="41">
        <v>0</v>
      </c>
      <c r="K59" s="54">
        <f t="shared" si="1"/>
        <v>11490</v>
      </c>
      <c r="L59" s="50">
        <v>12998</v>
      </c>
      <c r="M59" s="41">
        <v>0</v>
      </c>
      <c r="N59" s="41">
        <v>0</v>
      </c>
      <c r="O59" s="54">
        <f t="shared" si="2"/>
        <v>12998</v>
      </c>
    </row>
    <row r="60" spans="1:15" s="36" customFormat="1" ht="27" customHeight="1">
      <c r="A60" s="40">
        <v>2800</v>
      </c>
      <c r="B60" s="179" t="s">
        <v>221</v>
      </c>
      <c r="C60" s="180"/>
      <c r="D60" s="50">
        <v>1060</v>
      </c>
      <c r="E60" s="41">
        <v>0</v>
      </c>
      <c r="F60" s="41">
        <v>0</v>
      </c>
      <c r="G60" s="54">
        <f t="shared" si="0"/>
        <v>1060</v>
      </c>
      <c r="H60" s="43">
        <v>2119</v>
      </c>
      <c r="I60" s="41">
        <v>0</v>
      </c>
      <c r="J60" s="41">
        <v>0</v>
      </c>
      <c r="K60" s="54">
        <f t="shared" si="1"/>
        <v>2119</v>
      </c>
      <c r="L60" s="50">
        <v>2246</v>
      </c>
      <c r="M60" s="41">
        <v>0</v>
      </c>
      <c r="N60" s="41">
        <v>0</v>
      </c>
      <c r="O60" s="54">
        <f t="shared" si="2"/>
        <v>2246</v>
      </c>
    </row>
    <row r="61" spans="1:15" s="36" customFormat="1" ht="27" customHeight="1">
      <c r="A61" s="40">
        <v>3110</v>
      </c>
      <c r="B61" s="175" t="s">
        <v>154</v>
      </c>
      <c r="C61" s="176"/>
      <c r="D61" s="50"/>
      <c r="E61" s="41">
        <v>0</v>
      </c>
      <c r="F61" s="41">
        <v>0</v>
      </c>
      <c r="G61" s="54">
        <f t="shared" si="0"/>
        <v>0</v>
      </c>
      <c r="H61" s="43">
        <v>0</v>
      </c>
      <c r="I61" s="41">
        <v>0</v>
      </c>
      <c r="J61" s="41">
        <v>0</v>
      </c>
      <c r="K61" s="54">
        <f t="shared" si="1"/>
        <v>0</v>
      </c>
      <c r="L61" s="50">
        <v>0</v>
      </c>
      <c r="M61" s="41">
        <v>0</v>
      </c>
      <c r="N61" s="41">
        <v>0</v>
      </c>
      <c r="O61" s="54">
        <f t="shared" si="2"/>
        <v>0</v>
      </c>
    </row>
    <row r="62" spans="1:15" s="55" customFormat="1" ht="14.25">
      <c r="A62" s="51" t="s">
        <v>21</v>
      </c>
      <c r="B62" s="177" t="s">
        <v>1</v>
      </c>
      <c r="C62" s="178"/>
      <c r="D62" s="52">
        <f>D51+D61</f>
        <v>1117794</v>
      </c>
      <c r="E62" s="52">
        <f>E61</f>
        <v>0</v>
      </c>
      <c r="F62" s="52">
        <f>F61</f>
        <v>0</v>
      </c>
      <c r="G62" s="54">
        <f>D62+E62</f>
        <v>1117794</v>
      </c>
      <c r="H62" s="52">
        <f>H51+H61</f>
        <v>1139363</v>
      </c>
      <c r="I62" s="53">
        <f>I52+I53+I54+I55+I56+I57+I58+I59</f>
        <v>0</v>
      </c>
      <c r="J62" s="53">
        <f>J52+J53+J54+J55+J56+J57+J58+J59</f>
        <v>0</v>
      </c>
      <c r="K62" s="54">
        <f>H62</f>
        <v>1139363</v>
      </c>
      <c r="L62" s="52">
        <f>L51+L61</f>
        <v>1297232</v>
      </c>
      <c r="M62" s="53">
        <f>M52+M53+M54+M55+M56+M57+M58+M59+M60</f>
        <v>0</v>
      </c>
      <c r="N62" s="53">
        <f>N52+N53+N54+N55+N56+N57+N58+N59+N60</f>
        <v>0</v>
      </c>
      <c r="O62" s="54">
        <f>L62</f>
        <v>1297232</v>
      </c>
    </row>
    <row r="63" ht="15">
      <c r="K63" s="42"/>
    </row>
    <row r="64" spans="1:14" ht="15">
      <c r="A64" s="170" t="s">
        <v>111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</row>
    <row r="65" ht="15">
      <c r="N65" s="26" t="s">
        <v>2</v>
      </c>
    </row>
    <row r="66" spans="1:14" s="28" customFormat="1" ht="12">
      <c r="A66" s="185" t="s">
        <v>28</v>
      </c>
      <c r="B66" s="185" t="s">
        <v>14</v>
      </c>
      <c r="C66" s="185" t="s">
        <v>109</v>
      </c>
      <c r="D66" s="185"/>
      <c r="E66" s="185"/>
      <c r="F66" s="185"/>
      <c r="G66" s="185" t="s">
        <v>110</v>
      </c>
      <c r="H66" s="185"/>
      <c r="I66" s="185"/>
      <c r="J66" s="185"/>
      <c r="K66" s="185" t="s">
        <v>96</v>
      </c>
      <c r="L66" s="185"/>
      <c r="M66" s="185"/>
      <c r="N66" s="185"/>
    </row>
    <row r="67" spans="1:14" s="28" customFormat="1" ht="36" customHeight="1">
      <c r="A67" s="185"/>
      <c r="B67" s="185"/>
      <c r="C67" s="16" t="s">
        <v>15</v>
      </c>
      <c r="D67" s="16" t="s">
        <v>16</v>
      </c>
      <c r="E67" s="16" t="s">
        <v>17</v>
      </c>
      <c r="F67" s="16" t="s">
        <v>18</v>
      </c>
      <c r="G67" s="16" t="s">
        <v>15</v>
      </c>
      <c r="H67" s="16" t="s">
        <v>16</v>
      </c>
      <c r="I67" s="16" t="s">
        <v>17</v>
      </c>
      <c r="J67" s="16" t="s">
        <v>19</v>
      </c>
      <c r="K67" s="16" t="s">
        <v>15</v>
      </c>
      <c r="L67" s="16" t="s">
        <v>16</v>
      </c>
      <c r="M67" s="16" t="s">
        <v>17</v>
      </c>
      <c r="N67" s="16" t="s">
        <v>20</v>
      </c>
    </row>
    <row r="68" spans="1:14" s="28" customFormat="1" ht="12">
      <c r="A68" s="16">
        <v>1</v>
      </c>
      <c r="B68" s="16">
        <v>2</v>
      </c>
      <c r="C68" s="16">
        <v>3</v>
      </c>
      <c r="D68" s="16">
        <v>4</v>
      </c>
      <c r="E68" s="16">
        <v>5</v>
      </c>
      <c r="F68" s="16">
        <v>6</v>
      </c>
      <c r="G68" s="16">
        <v>7</v>
      </c>
      <c r="H68" s="16">
        <v>8</v>
      </c>
      <c r="I68" s="16">
        <v>9</v>
      </c>
      <c r="J68" s="16">
        <v>10</v>
      </c>
      <c r="K68" s="16">
        <v>11</v>
      </c>
      <c r="L68" s="16">
        <v>12</v>
      </c>
      <c r="M68" s="16">
        <v>13</v>
      </c>
      <c r="N68" s="16">
        <v>14</v>
      </c>
    </row>
    <row r="69" spans="1:14" s="55" customFormat="1" ht="14.25">
      <c r="A69" s="51" t="s">
        <v>21</v>
      </c>
      <c r="B69" s="51" t="s">
        <v>1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</row>
    <row r="71" spans="1:10" ht="15">
      <c r="A71" s="170" t="s">
        <v>112</v>
      </c>
      <c r="B71" s="170"/>
      <c r="C71" s="170"/>
      <c r="D71" s="170"/>
      <c r="E71" s="170"/>
      <c r="F71" s="170"/>
      <c r="G71" s="170"/>
      <c r="H71" s="170"/>
      <c r="I71" s="170"/>
      <c r="J71" s="170"/>
    </row>
    <row r="72" spans="10:11" ht="15">
      <c r="J72" s="26"/>
      <c r="K72" s="79" t="s">
        <v>2</v>
      </c>
    </row>
    <row r="73" spans="1:11" s="28" customFormat="1" ht="17.25" customHeight="1">
      <c r="A73" s="185" t="s">
        <v>27</v>
      </c>
      <c r="B73" s="188" t="s">
        <v>14</v>
      </c>
      <c r="C73" s="189"/>
      <c r="D73" s="151" t="s">
        <v>29</v>
      </c>
      <c r="E73" s="192"/>
      <c r="F73" s="192"/>
      <c r="G73" s="152"/>
      <c r="H73" s="151" t="s">
        <v>99</v>
      </c>
      <c r="I73" s="192"/>
      <c r="J73" s="192"/>
      <c r="K73" s="152"/>
    </row>
    <row r="74" spans="1:11" s="28" customFormat="1" ht="39" customHeight="1">
      <c r="A74" s="185"/>
      <c r="B74" s="190"/>
      <c r="C74" s="191"/>
      <c r="D74" s="77" t="s">
        <v>15</v>
      </c>
      <c r="E74" s="77" t="s">
        <v>16</v>
      </c>
      <c r="F74" s="77" t="s">
        <v>17</v>
      </c>
      <c r="G74" s="77" t="s">
        <v>18</v>
      </c>
      <c r="H74" s="77" t="s">
        <v>15</v>
      </c>
      <c r="I74" s="77" t="s">
        <v>16</v>
      </c>
      <c r="J74" s="77" t="s">
        <v>17</v>
      </c>
      <c r="K74" s="77" t="s">
        <v>19</v>
      </c>
    </row>
    <row r="75" spans="1:11" s="28" customFormat="1" ht="12">
      <c r="A75" s="16">
        <v>1</v>
      </c>
      <c r="B75" s="151">
        <v>2</v>
      </c>
      <c r="C75" s="152"/>
      <c r="D75" s="77">
        <v>3</v>
      </c>
      <c r="E75" s="77">
        <v>4</v>
      </c>
      <c r="F75" s="77">
        <v>5</v>
      </c>
      <c r="G75" s="77">
        <v>6</v>
      </c>
      <c r="H75" s="77">
        <v>7</v>
      </c>
      <c r="I75" s="77">
        <v>8</v>
      </c>
      <c r="J75" s="77">
        <v>9</v>
      </c>
      <c r="K75" s="77">
        <v>10</v>
      </c>
    </row>
    <row r="76" spans="1:11" s="39" customFormat="1" ht="15">
      <c r="A76" s="37">
        <v>2000</v>
      </c>
      <c r="B76" s="179" t="s">
        <v>145</v>
      </c>
      <c r="C76" s="180"/>
      <c r="D76" s="41">
        <f>D77+D78+D79+D80+D81+D82+D83+D84+D85</f>
        <v>1373897.6539999999</v>
      </c>
      <c r="E76" s="41">
        <v>0</v>
      </c>
      <c r="F76" s="41">
        <v>0</v>
      </c>
      <c r="G76" s="41">
        <f>D76</f>
        <v>1373897.6539999999</v>
      </c>
      <c r="H76" s="41">
        <f>H77+H78+H79+H80+H81+H82+H83+H84+H85</f>
        <v>1451771.3584939998</v>
      </c>
      <c r="I76" s="41">
        <v>0</v>
      </c>
      <c r="J76" s="41">
        <v>0</v>
      </c>
      <c r="K76" s="41">
        <f>H76</f>
        <v>1451771.3584939998</v>
      </c>
    </row>
    <row r="77" spans="1:11" s="39" customFormat="1" ht="15">
      <c r="A77" s="37">
        <v>2111</v>
      </c>
      <c r="B77" s="179" t="s">
        <v>146</v>
      </c>
      <c r="C77" s="180"/>
      <c r="D77" s="41">
        <f>L52*1.059</f>
        <v>1004940.168</v>
      </c>
      <c r="E77" s="41">
        <v>0</v>
      </c>
      <c r="F77" s="41">
        <v>0</v>
      </c>
      <c r="G77" s="41">
        <f aca="true" t="shared" si="3" ref="G77:G86">D77</f>
        <v>1004940.168</v>
      </c>
      <c r="H77" s="41">
        <f>G77*1.057</f>
        <v>1062221.757576</v>
      </c>
      <c r="I77" s="41">
        <v>0</v>
      </c>
      <c r="J77" s="41">
        <v>0</v>
      </c>
      <c r="K77" s="41">
        <f>H77</f>
        <v>1062221.757576</v>
      </c>
    </row>
    <row r="78" spans="1:11" s="39" customFormat="1" ht="15">
      <c r="A78" s="37">
        <v>2120</v>
      </c>
      <c r="B78" s="179" t="s">
        <v>147</v>
      </c>
      <c r="C78" s="180"/>
      <c r="D78" s="41">
        <f>L53*1.059</f>
        <v>221087.43</v>
      </c>
      <c r="E78" s="41">
        <v>0</v>
      </c>
      <c r="F78" s="41">
        <v>0</v>
      </c>
      <c r="G78" s="41">
        <f t="shared" si="3"/>
        <v>221087.43</v>
      </c>
      <c r="H78" s="41">
        <f>G78*1.057</f>
        <v>233689.41350999998</v>
      </c>
      <c r="I78" s="41">
        <v>0</v>
      </c>
      <c r="J78" s="41">
        <v>0</v>
      </c>
      <c r="K78" s="41">
        <f aca="true" t="shared" si="4" ref="K78:K87">H78</f>
        <v>233689.41350999998</v>
      </c>
    </row>
    <row r="79" spans="1:11" s="39" customFormat="1" ht="14.25" customHeight="1">
      <c r="A79" s="37">
        <v>2210</v>
      </c>
      <c r="B79" s="179" t="s">
        <v>148</v>
      </c>
      <c r="C79" s="180"/>
      <c r="D79" s="41">
        <f>L54*105.7/100</f>
        <v>110025.244</v>
      </c>
      <c r="E79" s="41">
        <v>0</v>
      </c>
      <c r="F79" s="41">
        <v>0</v>
      </c>
      <c r="G79" s="41">
        <f t="shared" si="3"/>
        <v>110025.244</v>
      </c>
      <c r="H79" s="41">
        <f>G79*105.3/100</f>
        <v>115856.581932</v>
      </c>
      <c r="I79" s="41">
        <v>0</v>
      </c>
      <c r="J79" s="41">
        <v>0</v>
      </c>
      <c r="K79" s="41">
        <f t="shared" si="4"/>
        <v>115856.581932</v>
      </c>
    </row>
    <row r="80" spans="1:11" s="39" customFormat="1" ht="15">
      <c r="A80" s="37">
        <v>2240</v>
      </c>
      <c r="B80" s="179" t="s">
        <v>149</v>
      </c>
      <c r="C80" s="180"/>
      <c r="D80" s="41">
        <f>L55*105.7/100</f>
        <v>13445.04</v>
      </c>
      <c r="E80" s="41">
        <v>0</v>
      </c>
      <c r="F80" s="41">
        <v>0</v>
      </c>
      <c r="G80" s="41">
        <f t="shared" si="3"/>
        <v>13445.04</v>
      </c>
      <c r="H80" s="41">
        <f>G80*105.3/100</f>
        <v>14157.627120000001</v>
      </c>
      <c r="I80" s="41">
        <v>0</v>
      </c>
      <c r="J80" s="41">
        <v>0</v>
      </c>
      <c r="K80" s="41">
        <f t="shared" si="4"/>
        <v>14157.627120000001</v>
      </c>
    </row>
    <row r="81" spans="1:11" s="39" customFormat="1" ht="15">
      <c r="A81" s="37">
        <v>2250</v>
      </c>
      <c r="B81" s="179" t="s">
        <v>150</v>
      </c>
      <c r="C81" s="180"/>
      <c r="D81" s="41">
        <f>L56*105.7/100</f>
        <v>2913.092</v>
      </c>
      <c r="E81" s="41">
        <v>0</v>
      </c>
      <c r="F81" s="41">
        <v>0</v>
      </c>
      <c r="G81" s="41">
        <f t="shared" si="3"/>
        <v>2913.092</v>
      </c>
      <c r="H81" s="41">
        <f>G81*105.3/100</f>
        <v>3067.485876</v>
      </c>
      <c r="I81" s="41">
        <v>0</v>
      </c>
      <c r="J81" s="41">
        <v>0</v>
      </c>
      <c r="K81" s="41">
        <f t="shared" si="4"/>
        <v>3067.485876</v>
      </c>
    </row>
    <row r="82" spans="1:11" s="39" customFormat="1" ht="15">
      <c r="A82" s="37">
        <v>2271</v>
      </c>
      <c r="B82" s="179" t="s">
        <v>151</v>
      </c>
      <c r="C82" s="180"/>
      <c r="D82" s="41">
        <f>L57*1.08</f>
        <v>4615.92</v>
      </c>
      <c r="E82" s="41">
        <v>0</v>
      </c>
      <c r="F82" s="41">
        <v>0</v>
      </c>
      <c r="G82" s="41">
        <f t="shared" si="3"/>
        <v>4615.92</v>
      </c>
      <c r="H82" s="41">
        <f>G82*1.061</f>
        <v>4897.49112</v>
      </c>
      <c r="I82" s="41">
        <v>0</v>
      </c>
      <c r="J82" s="41">
        <v>0</v>
      </c>
      <c r="K82" s="41">
        <f t="shared" si="4"/>
        <v>4897.49112</v>
      </c>
    </row>
    <row r="83" spans="1:11" s="39" customFormat="1" ht="18" customHeight="1">
      <c r="A83" s="37">
        <v>2272</v>
      </c>
      <c r="B83" s="179" t="s">
        <v>152</v>
      </c>
      <c r="C83" s="180"/>
      <c r="D83" s="41">
        <f>L58*1.08</f>
        <v>457.92</v>
      </c>
      <c r="E83" s="41">
        <v>0</v>
      </c>
      <c r="F83" s="41">
        <v>0</v>
      </c>
      <c r="G83" s="41">
        <f t="shared" si="3"/>
        <v>457.92</v>
      </c>
      <c r="H83" s="41">
        <f>G83*1.061</f>
        <v>485.85312</v>
      </c>
      <c r="I83" s="41">
        <v>0</v>
      </c>
      <c r="J83" s="41">
        <v>0</v>
      </c>
      <c r="K83" s="41">
        <f t="shared" si="4"/>
        <v>485.85312</v>
      </c>
    </row>
    <row r="84" spans="1:11" s="39" customFormat="1" ht="15">
      <c r="A84" s="37">
        <v>2273</v>
      </c>
      <c r="B84" s="179" t="s">
        <v>153</v>
      </c>
      <c r="C84" s="180"/>
      <c r="D84" s="41">
        <f>L59*1.08</f>
        <v>14037.84</v>
      </c>
      <c r="E84" s="41">
        <v>0</v>
      </c>
      <c r="F84" s="41">
        <v>0</v>
      </c>
      <c r="G84" s="41">
        <f t="shared" si="3"/>
        <v>14037.84</v>
      </c>
      <c r="H84" s="41">
        <f>G84*1.061</f>
        <v>14894.148239999999</v>
      </c>
      <c r="I84" s="41">
        <v>0</v>
      </c>
      <c r="J84" s="41">
        <v>0</v>
      </c>
      <c r="K84" s="41">
        <f t="shared" si="4"/>
        <v>14894.148239999999</v>
      </c>
    </row>
    <row r="85" spans="1:11" s="39" customFormat="1" ht="27" customHeight="1">
      <c r="A85" s="37">
        <v>2800</v>
      </c>
      <c r="B85" s="179" t="s">
        <v>222</v>
      </c>
      <c r="C85" s="180"/>
      <c r="D85" s="41">
        <v>2375</v>
      </c>
      <c r="E85" s="41">
        <v>0</v>
      </c>
      <c r="F85" s="41">
        <v>0</v>
      </c>
      <c r="G85" s="41">
        <f t="shared" si="3"/>
        <v>2375</v>
      </c>
      <c r="H85" s="41">
        <v>2501</v>
      </c>
      <c r="I85" s="41">
        <v>0</v>
      </c>
      <c r="J85" s="41">
        <v>0</v>
      </c>
      <c r="K85" s="41">
        <f t="shared" si="4"/>
        <v>2501</v>
      </c>
    </row>
    <row r="86" spans="1:11" s="39" customFormat="1" ht="27" customHeight="1">
      <c r="A86" s="37">
        <v>3110</v>
      </c>
      <c r="B86" s="175" t="s">
        <v>154</v>
      </c>
      <c r="C86" s="176"/>
      <c r="D86" s="41">
        <v>0</v>
      </c>
      <c r="E86" s="41">
        <v>0</v>
      </c>
      <c r="F86" s="41">
        <v>0</v>
      </c>
      <c r="G86" s="41">
        <f t="shared" si="3"/>
        <v>0</v>
      </c>
      <c r="H86" s="41">
        <v>0</v>
      </c>
      <c r="I86" s="41">
        <v>0</v>
      </c>
      <c r="J86" s="41">
        <v>0</v>
      </c>
      <c r="K86" s="41">
        <f t="shared" si="4"/>
        <v>0</v>
      </c>
    </row>
    <row r="87" spans="1:11" s="55" customFormat="1" ht="14.25">
      <c r="A87" s="51" t="s">
        <v>21</v>
      </c>
      <c r="B87" s="177" t="s">
        <v>1</v>
      </c>
      <c r="C87" s="178"/>
      <c r="D87" s="53">
        <f aca="true" t="shared" si="5" ref="D87:J87">D76</f>
        <v>1373897.6539999999</v>
      </c>
      <c r="E87" s="53">
        <f t="shared" si="5"/>
        <v>0</v>
      </c>
      <c r="F87" s="53">
        <f t="shared" si="5"/>
        <v>0</v>
      </c>
      <c r="G87" s="53">
        <f t="shared" si="5"/>
        <v>1373897.6539999999</v>
      </c>
      <c r="H87" s="53">
        <f t="shared" si="5"/>
        <v>1451771.3584939998</v>
      </c>
      <c r="I87" s="53">
        <f t="shared" si="5"/>
        <v>0</v>
      </c>
      <c r="J87" s="53">
        <f t="shared" si="5"/>
        <v>0</v>
      </c>
      <c r="K87" s="53">
        <f t="shared" si="4"/>
        <v>1451771.3584939998</v>
      </c>
    </row>
    <row r="89" spans="1:16" s="39" customFormat="1" ht="13.5" customHeight="1">
      <c r="A89" s="170" t="s">
        <v>113</v>
      </c>
      <c r="B89" s="170"/>
      <c r="C89" s="170"/>
      <c r="D89" s="170"/>
      <c r="E89" s="170"/>
      <c r="F89" s="170"/>
      <c r="G89" s="170"/>
      <c r="H89" s="170"/>
      <c r="I89" s="170"/>
      <c r="J89" s="170"/>
      <c r="K89" s="9"/>
      <c r="L89" s="9"/>
      <c r="M89" s="9"/>
      <c r="N89" s="9"/>
      <c r="O89" s="9"/>
      <c r="P89" s="9"/>
    </row>
    <row r="90" spans="10:16" s="39" customFormat="1" ht="15">
      <c r="J90" s="38" t="s">
        <v>2</v>
      </c>
      <c r="K90" s="9"/>
      <c r="L90" s="9"/>
      <c r="M90" s="9"/>
      <c r="N90" s="9"/>
      <c r="O90" s="9"/>
      <c r="P90" s="9"/>
    </row>
    <row r="91" spans="1:10" s="28" customFormat="1" ht="18" customHeight="1">
      <c r="A91" s="193" t="s">
        <v>28</v>
      </c>
      <c r="B91" s="193" t="s">
        <v>14</v>
      </c>
      <c r="C91" s="151" t="s">
        <v>29</v>
      </c>
      <c r="D91" s="192"/>
      <c r="E91" s="192"/>
      <c r="F91" s="152"/>
      <c r="G91" s="151" t="s">
        <v>99</v>
      </c>
      <c r="H91" s="192"/>
      <c r="I91" s="192"/>
      <c r="J91" s="152"/>
    </row>
    <row r="92" spans="1:10" s="28" customFormat="1" ht="36" customHeight="1">
      <c r="A92" s="194"/>
      <c r="B92" s="194"/>
      <c r="C92" s="16" t="s">
        <v>15</v>
      </c>
      <c r="D92" s="16" t="s">
        <v>16</v>
      </c>
      <c r="E92" s="16" t="s">
        <v>17</v>
      </c>
      <c r="F92" s="16" t="s">
        <v>18</v>
      </c>
      <c r="G92" s="16" t="s">
        <v>15</v>
      </c>
      <c r="H92" s="16" t="s">
        <v>16</v>
      </c>
      <c r="I92" s="16" t="s">
        <v>17</v>
      </c>
      <c r="J92" s="16" t="s">
        <v>19</v>
      </c>
    </row>
    <row r="93" spans="1:10" s="28" customFormat="1" ht="12">
      <c r="A93" s="16">
        <v>1</v>
      </c>
      <c r="B93" s="16">
        <v>2</v>
      </c>
      <c r="C93" s="16">
        <v>3</v>
      </c>
      <c r="D93" s="16">
        <v>4</v>
      </c>
      <c r="E93" s="16">
        <v>5</v>
      </c>
      <c r="F93" s="16">
        <v>6</v>
      </c>
      <c r="G93" s="16">
        <v>7</v>
      </c>
      <c r="H93" s="16">
        <v>8</v>
      </c>
      <c r="I93" s="16">
        <v>9</v>
      </c>
      <c r="J93" s="16">
        <v>10</v>
      </c>
    </row>
    <row r="94" spans="1:10" s="55" customFormat="1" ht="14.25">
      <c r="A94" s="51" t="s">
        <v>21</v>
      </c>
      <c r="B94" s="51" t="s">
        <v>1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</row>
    <row r="96" spans="1:14" ht="15">
      <c r="A96" s="183" t="s">
        <v>30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</row>
    <row r="97" spans="1:14" ht="15">
      <c r="A97" s="183" t="s">
        <v>114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</row>
    <row r="98" ht="15">
      <c r="N98" s="26" t="s">
        <v>2</v>
      </c>
    </row>
    <row r="99" spans="1:14" s="28" customFormat="1" ht="10.5" customHeight="1">
      <c r="A99" s="185" t="s">
        <v>31</v>
      </c>
      <c r="B99" s="185" t="s">
        <v>32</v>
      </c>
      <c r="C99" s="185" t="s">
        <v>109</v>
      </c>
      <c r="D99" s="185"/>
      <c r="E99" s="185"/>
      <c r="F99" s="185"/>
      <c r="G99" s="185" t="s">
        <v>110</v>
      </c>
      <c r="H99" s="185"/>
      <c r="I99" s="185"/>
      <c r="J99" s="185"/>
      <c r="K99" s="185" t="s">
        <v>96</v>
      </c>
      <c r="L99" s="185"/>
      <c r="M99" s="185"/>
      <c r="N99" s="185"/>
    </row>
    <row r="100" spans="1:14" s="28" customFormat="1" ht="43.5" customHeight="1">
      <c r="A100" s="185"/>
      <c r="B100" s="185"/>
      <c r="C100" s="16" t="s">
        <v>15</v>
      </c>
      <c r="D100" s="16" t="s">
        <v>16</v>
      </c>
      <c r="E100" s="16" t="s">
        <v>17</v>
      </c>
      <c r="F100" s="16" t="s">
        <v>18</v>
      </c>
      <c r="G100" s="16" t="s">
        <v>15</v>
      </c>
      <c r="H100" s="16" t="s">
        <v>16</v>
      </c>
      <c r="I100" s="16" t="s">
        <v>17</v>
      </c>
      <c r="J100" s="16" t="s">
        <v>19</v>
      </c>
      <c r="K100" s="16" t="s">
        <v>15</v>
      </c>
      <c r="L100" s="16" t="s">
        <v>16</v>
      </c>
      <c r="M100" s="16" t="s">
        <v>17</v>
      </c>
      <c r="N100" s="16" t="s">
        <v>20</v>
      </c>
    </row>
    <row r="101" spans="1:14" s="28" customFormat="1" ht="12">
      <c r="A101" s="16">
        <v>1</v>
      </c>
      <c r="B101" s="16">
        <v>2</v>
      </c>
      <c r="C101" s="16">
        <v>3</v>
      </c>
      <c r="D101" s="16">
        <v>4</v>
      </c>
      <c r="E101" s="16">
        <v>5</v>
      </c>
      <c r="F101" s="16">
        <v>6</v>
      </c>
      <c r="G101" s="16">
        <v>7</v>
      </c>
      <c r="H101" s="16">
        <v>8</v>
      </c>
      <c r="I101" s="16">
        <v>9</v>
      </c>
      <c r="J101" s="16">
        <v>10</v>
      </c>
      <c r="K101" s="16">
        <v>11</v>
      </c>
      <c r="L101" s="16">
        <v>12</v>
      </c>
      <c r="M101" s="16">
        <v>13</v>
      </c>
      <c r="N101" s="16">
        <v>14</v>
      </c>
    </row>
    <row r="102" spans="1:14" s="28" customFormat="1" ht="51" customHeight="1">
      <c r="A102" s="114" t="s">
        <v>202</v>
      </c>
      <c r="B102" s="122" t="s">
        <v>224</v>
      </c>
      <c r="C102" s="123">
        <f>D62</f>
        <v>1117794</v>
      </c>
      <c r="D102" s="123">
        <f>E62</f>
        <v>0</v>
      </c>
      <c r="E102" s="123">
        <f>F62</f>
        <v>0</v>
      </c>
      <c r="F102" s="123">
        <f>C102+D102</f>
        <v>1117794</v>
      </c>
      <c r="G102" s="123">
        <f>H62</f>
        <v>1139363</v>
      </c>
      <c r="H102" s="123">
        <f>I62</f>
        <v>0</v>
      </c>
      <c r="I102" s="123">
        <f>J62</f>
        <v>0</v>
      </c>
      <c r="J102" s="123">
        <f>G102+H102</f>
        <v>1139363</v>
      </c>
      <c r="K102" s="123">
        <f>L62</f>
        <v>1297232</v>
      </c>
      <c r="L102" s="123">
        <f>M62</f>
        <v>0</v>
      </c>
      <c r="M102" s="123">
        <f>N62</f>
        <v>0</v>
      </c>
      <c r="N102" s="123">
        <f>K102+L102</f>
        <v>1297232</v>
      </c>
    </row>
    <row r="103" spans="1:14" s="55" customFormat="1" ht="14.25">
      <c r="A103" s="57" t="s">
        <v>21</v>
      </c>
      <c r="B103" s="51" t="s">
        <v>1</v>
      </c>
      <c r="C103" s="53">
        <f aca="true" t="shared" si="6" ref="C103:N103">C102</f>
        <v>1117794</v>
      </c>
      <c r="D103" s="53">
        <f t="shared" si="6"/>
        <v>0</v>
      </c>
      <c r="E103" s="53">
        <f t="shared" si="6"/>
        <v>0</v>
      </c>
      <c r="F103" s="53">
        <f t="shared" si="6"/>
        <v>1117794</v>
      </c>
      <c r="G103" s="53">
        <f t="shared" si="6"/>
        <v>1139363</v>
      </c>
      <c r="H103" s="53">
        <f t="shared" si="6"/>
        <v>0</v>
      </c>
      <c r="I103" s="53">
        <f t="shared" si="6"/>
        <v>0</v>
      </c>
      <c r="J103" s="53">
        <f t="shared" si="6"/>
        <v>1139363</v>
      </c>
      <c r="K103" s="53">
        <f t="shared" si="6"/>
        <v>1297232</v>
      </c>
      <c r="L103" s="53">
        <f t="shared" si="6"/>
        <v>0</v>
      </c>
      <c r="M103" s="53">
        <f t="shared" si="6"/>
        <v>0</v>
      </c>
      <c r="N103" s="53">
        <f t="shared" si="6"/>
        <v>1297232</v>
      </c>
    </row>
    <row r="105" spans="1:10" ht="15">
      <c r="A105" s="170" t="s">
        <v>115</v>
      </c>
      <c r="B105" s="170"/>
      <c r="C105" s="170"/>
      <c r="D105" s="170"/>
      <c r="E105" s="170"/>
      <c r="F105" s="170"/>
      <c r="G105" s="170"/>
      <c r="H105" s="170"/>
      <c r="I105" s="170"/>
      <c r="J105" s="170"/>
    </row>
    <row r="106" ht="15">
      <c r="J106" s="26" t="s">
        <v>2</v>
      </c>
    </row>
    <row r="107" spans="1:10" s="28" customFormat="1" ht="12">
      <c r="A107" s="185" t="s">
        <v>33</v>
      </c>
      <c r="B107" s="185" t="s">
        <v>32</v>
      </c>
      <c r="C107" s="185" t="s">
        <v>29</v>
      </c>
      <c r="D107" s="185"/>
      <c r="E107" s="185"/>
      <c r="F107" s="185"/>
      <c r="G107" s="185" t="s">
        <v>99</v>
      </c>
      <c r="H107" s="185"/>
      <c r="I107" s="185"/>
      <c r="J107" s="185"/>
    </row>
    <row r="108" spans="1:10" s="28" customFormat="1" ht="39" customHeight="1">
      <c r="A108" s="185"/>
      <c r="B108" s="185"/>
      <c r="C108" s="16" t="s">
        <v>15</v>
      </c>
      <c r="D108" s="16" t="s">
        <v>16</v>
      </c>
      <c r="E108" s="16" t="s">
        <v>17</v>
      </c>
      <c r="F108" s="16" t="s">
        <v>18</v>
      </c>
      <c r="G108" s="16" t="s">
        <v>15</v>
      </c>
      <c r="H108" s="16" t="s">
        <v>16</v>
      </c>
      <c r="I108" s="16" t="s">
        <v>17</v>
      </c>
      <c r="J108" s="16" t="s">
        <v>19</v>
      </c>
    </row>
    <row r="109" spans="1:10" s="28" customFormat="1" ht="12">
      <c r="A109" s="16">
        <v>1</v>
      </c>
      <c r="B109" s="16">
        <v>2</v>
      </c>
      <c r="C109" s="16">
        <v>3</v>
      </c>
      <c r="D109" s="16">
        <v>4</v>
      </c>
      <c r="E109" s="16">
        <v>5</v>
      </c>
      <c r="F109" s="16">
        <v>6</v>
      </c>
      <c r="G109" s="16">
        <v>7</v>
      </c>
      <c r="H109" s="16">
        <v>8</v>
      </c>
      <c r="I109" s="16">
        <v>9</v>
      </c>
      <c r="J109" s="16">
        <v>10</v>
      </c>
    </row>
    <row r="110" spans="1:10" s="28" customFormat="1" ht="51.75" customHeight="1">
      <c r="A110" s="114" t="s">
        <v>202</v>
      </c>
      <c r="B110" s="122" t="s">
        <v>224</v>
      </c>
      <c r="C110" s="123">
        <f>D87</f>
        <v>1373897.6539999999</v>
      </c>
      <c r="D110" s="123">
        <f>E87</f>
        <v>0</v>
      </c>
      <c r="E110" s="123">
        <f>F87</f>
        <v>0</v>
      </c>
      <c r="F110" s="123">
        <f>C110+D110</f>
        <v>1373897.6539999999</v>
      </c>
      <c r="G110" s="123">
        <f>H87</f>
        <v>1451771.3584939998</v>
      </c>
      <c r="H110" s="123">
        <f>I87</f>
        <v>0</v>
      </c>
      <c r="I110" s="123">
        <f>J87</f>
        <v>0</v>
      </c>
      <c r="J110" s="123">
        <f>G110+H110</f>
        <v>1451771.3584939998</v>
      </c>
    </row>
    <row r="111" spans="1:10" s="55" customFormat="1" ht="14.25">
      <c r="A111" s="57" t="s">
        <v>21</v>
      </c>
      <c r="B111" s="51" t="s">
        <v>1</v>
      </c>
      <c r="C111" s="53">
        <f aca="true" t="shared" si="7" ref="C111:J111">C110</f>
        <v>1373897.6539999999</v>
      </c>
      <c r="D111" s="53">
        <f t="shared" si="7"/>
        <v>0</v>
      </c>
      <c r="E111" s="53">
        <f t="shared" si="7"/>
        <v>0</v>
      </c>
      <c r="F111" s="53">
        <f t="shared" si="7"/>
        <v>1373897.6539999999</v>
      </c>
      <c r="G111" s="53">
        <f t="shared" si="7"/>
        <v>1451771.3584939998</v>
      </c>
      <c r="H111" s="53">
        <f t="shared" si="7"/>
        <v>0</v>
      </c>
      <c r="I111" s="53">
        <f t="shared" si="7"/>
        <v>0</v>
      </c>
      <c r="J111" s="53">
        <f t="shared" si="7"/>
        <v>1451771.3584939998</v>
      </c>
    </row>
    <row r="113" spans="1:13" ht="15">
      <c r="A113" s="183" t="s">
        <v>130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</row>
    <row r="114" spans="1:13" ht="15">
      <c r="A114" s="183" t="s">
        <v>131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</row>
    <row r="115" ht="15">
      <c r="M115" s="26" t="s">
        <v>2</v>
      </c>
    </row>
    <row r="116" spans="1:13" s="28" customFormat="1" ht="12">
      <c r="A116" s="185" t="s">
        <v>31</v>
      </c>
      <c r="B116" s="185" t="s">
        <v>34</v>
      </c>
      <c r="C116" s="185" t="s">
        <v>35</v>
      </c>
      <c r="D116" s="185" t="s">
        <v>36</v>
      </c>
      <c r="E116" s="185" t="s">
        <v>109</v>
      </c>
      <c r="F116" s="185"/>
      <c r="G116" s="185"/>
      <c r="H116" s="185" t="s">
        <v>110</v>
      </c>
      <c r="I116" s="185"/>
      <c r="J116" s="185"/>
      <c r="K116" s="185" t="s">
        <v>96</v>
      </c>
      <c r="L116" s="185"/>
      <c r="M116" s="185"/>
    </row>
    <row r="117" spans="1:13" s="28" customFormat="1" ht="24">
      <c r="A117" s="185"/>
      <c r="B117" s="185"/>
      <c r="C117" s="185"/>
      <c r="D117" s="185"/>
      <c r="E117" s="16" t="s">
        <v>15</v>
      </c>
      <c r="F117" s="16" t="s">
        <v>16</v>
      </c>
      <c r="G117" s="16" t="s">
        <v>37</v>
      </c>
      <c r="H117" s="16" t="s">
        <v>15</v>
      </c>
      <c r="I117" s="16" t="s">
        <v>16</v>
      </c>
      <c r="J117" s="16" t="s">
        <v>38</v>
      </c>
      <c r="K117" s="16" t="s">
        <v>15</v>
      </c>
      <c r="L117" s="16" t="s">
        <v>16</v>
      </c>
      <c r="M117" s="16" t="s">
        <v>20</v>
      </c>
    </row>
    <row r="118" spans="1:13" s="28" customFormat="1" ht="12">
      <c r="A118" s="16">
        <v>1</v>
      </c>
      <c r="B118" s="16">
        <v>2</v>
      </c>
      <c r="C118" s="16">
        <v>3</v>
      </c>
      <c r="D118" s="16">
        <v>4</v>
      </c>
      <c r="E118" s="16">
        <v>5</v>
      </c>
      <c r="F118" s="16">
        <v>6</v>
      </c>
      <c r="G118" s="16">
        <v>7</v>
      </c>
      <c r="H118" s="16">
        <v>8</v>
      </c>
      <c r="I118" s="16">
        <v>9</v>
      </c>
      <c r="J118" s="16">
        <v>10</v>
      </c>
      <c r="K118" s="16">
        <v>11</v>
      </c>
      <c r="L118" s="16">
        <v>12</v>
      </c>
      <c r="M118" s="16">
        <v>13</v>
      </c>
    </row>
    <row r="119" spans="1:13" s="44" customFormat="1" ht="15">
      <c r="A119" s="59">
        <v>1</v>
      </c>
      <c r="B119" s="60" t="s">
        <v>155</v>
      </c>
      <c r="C119" s="59"/>
      <c r="D119" s="59"/>
      <c r="E119" s="59" t="s">
        <v>21</v>
      </c>
      <c r="F119" s="59" t="s">
        <v>21</v>
      </c>
      <c r="G119" s="59" t="s">
        <v>21</v>
      </c>
      <c r="H119" s="59" t="s">
        <v>21</v>
      </c>
      <c r="I119" s="59" t="s">
        <v>21</v>
      </c>
      <c r="J119" s="59" t="s">
        <v>21</v>
      </c>
      <c r="K119" s="59" t="s">
        <v>21</v>
      </c>
      <c r="L119" s="59" t="s">
        <v>21</v>
      </c>
      <c r="M119" s="59" t="s">
        <v>21</v>
      </c>
    </row>
    <row r="120" spans="1:13" s="44" customFormat="1" ht="20.25" customHeight="1">
      <c r="A120" s="59">
        <v>2</v>
      </c>
      <c r="B120" s="61" t="s">
        <v>203</v>
      </c>
      <c r="C120" s="58" t="s">
        <v>156</v>
      </c>
      <c r="D120" s="58" t="s">
        <v>157</v>
      </c>
      <c r="E120" s="124">
        <v>4.75</v>
      </c>
      <c r="F120" s="124">
        <v>0</v>
      </c>
      <c r="G120" s="124">
        <f>E120</f>
        <v>4.75</v>
      </c>
      <c r="H120" s="124">
        <v>4</v>
      </c>
      <c r="I120" s="124">
        <v>0</v>
      </c>
      <c r="J120" s="124">
        <f>H120</f>
        <v>4</v>
      </c>
      <c r="K120" s="124">
        <v>4</v>
      </c>
      <c r="L120" s="124">
        <v>0</v>
      </c>
      <c r="M120" s="124">
        <f>K120</f>
        <v>4</v>
      </c>
    </row>
    <row r="121" spans="1:13" s="119" customFormat="1" ht="20.25" customHeight="1">
      <c r="A121" s="59"/>
      <c r="B121" s="61" t="s">
        <v>204</v>
      </c>
      <c r="C121" s="58" t="s">
        <v>156</v>
      </c>
      <c r="D121" s="58" t="s">
        <v>157</v>
      </c>
      <c r="E121" s="59">
        <v>4.75</v>
      </c>
      <c r="F121" s="59">
        <v>0</v>
      </c>
      <c r="G121" s="124">
        <f>E121</f>
        <v>4.75</v>
      </c>
      <c r="H121" s="59">
        <v>4</v>
      </c>
      <c r="I121" s="59">
        <v>0</v>
      </c>
      <c r="J121" s="124">
        <f>H121</f>
        <v>4</v>
      </c>
      <c r="K121" s="59">
        <v>4</v>
      </c>
      <c r="L121" s="59">
        <v>0</v>
      </c>
      <c r="M121" s="124">
        <f>K121</f>
        <v>4</v>
      </c>
    </row>
    <row r="122" spans="1:13" s="119" customFormat="1" ht="20.25" customHeight="1">
      <c r="A122" s="59"/>
      <c r="B122" s="61" t="s">
        <v>205</v>
      </c>
      <c r="C122" s="58" t="s">
        <v>156</v>
      </c>
      <c r="D122" s="58" t="s">
        <v>157</v>
      </c>
      <c r="E122" s="59">
        <v>0</v>
      </c>
      <c r="F122" s="59">
        <v>0</v>
      </c>
      <c r="G122" s="124">
        <f>E122</f>
        <v>0</v>
      </c>
      <c r="H122" s="59">
        <v>0</v>
      </c>
      <c r="I122" s="59">
        <v>0</v>
      </c>
      <c r="J122" s="124">
        <f>H122</f>
        <v>0</v>
      </c>
      <c r="K122" s="59">
        <v>0</v>
      </c>
      <c r="L122" s="59">
        <v>0</v>
      </c>
      <c r="M122" s="124">
        <f>K122</f>
        <v>0</v>
      </c>
    </row>
    <row r="123" spans="1:13" s="44" customFormat="1" ht="15">
      <c r="A123" s="59">
        <v>3</v>
      </c>
      <c r="B123" s="60" t="s">
        <v>158</v>
      </c>
      <c r="C123" s="58" t="s">
        <v>21</v>
      </c>
      <c r="D123" s="58" t="s">
        <v>21</v>
      </c>
      <c r="E123" s="59" t="s">
        <v>21</v>
      </c>
      <c r="F123" s="59"/>
      <c r="G123" s="59" t="s">
        <v>21</v>
      </c>
      <c r="H123" s="59" t="s">
        <v>21</v>
      </c>
      <c r="I123" s="59"/>
      <c r="J123" s="59" t="s">
        <v>21</v>
      </c>
      <c r="K123" s="59" t="s">
        <v>21</v>
      </c>
      <c r="L123" s="59"/>
      <c r="M123" s="59" t="s">
        <v>21</v>
      </c>
    </row>
    <row r="124" spans="1:13" s="44" customFormat="1" ht="18" customHeight="1">
      <c r="A124" s="59">
        <v>4</v>
      </c>
      <c r="B124" s="62" t="s">
        <v>159</v>
      </c>
      <c r="C124" s="58" t="s">
        <v>156</v>
      </c>
      <c r="D124" s="58" t="s">
        <v>160</v>
      </c>
      <c r="E124" s="59">
        <v>5709</v>
      </c>
      <c r="F124" s="59">
        <v>0</v>
      </c>
      <c r="G124" s="59">
        <f>E124</f>
        <v>5709</v>
      </c>
      <c r="H124" s="59">
        <v>3004</v>
      </c>
      <c r="I124" s="59">
        <v>0</v>
      </c>
      <c r="J124" s="59">
        <f>H124</f>
        <v>3004</v>
      </c>
      <c r="K124" s="59">
        <v>3740</v>
      </c>
      <c r="L124" s="59">
        <v>0</v>
      </c>
      <c r="M124" s="59">
        <f>K124</f>
        <v>3740</v>
      </c>
    </row>
    <row r="125" spans="1:13" s="44" customFormat="1" ht="26.25" customHeight="1">
      <c r="A125" s="59">
        <v>5</v>
      </c>
      <c r="B125" s="62" t="s">
        <v>161</v>
      </c>
      <c r="C125" s="58" t="s">
        <v>156</v>
      </c>
      <c r="D125" s="58" t="s">
        <v>160</v>
      </c>
      <c r="E125" s="59">
        <v>110</v>
      </c>
      <c r="F125" s="59">
        <v>0</v>
      </c>
      <c r="G125" s="59">
        <f>E125</f>
        <v>110</v>
      </c>
      <c r="H125" s="59">
        <v>104</v>
      </c>
      <c r="I125" s="59">
        <v>0</v>
      </c>
      <c r="J125" s="59">
        <f>H125</f>
        <v>104</v>
      </c>
      <c r="K125" s="59">
        <v>88</v>
      </c>
      <c r="L125" s="59">
        <v>0</v>
      </c>
      <c r="M125" s="59">
        <f>K125</f>
        <v>88</v>
      </c>
    </row>
    <row r="126" spans="1:13" s="44" customFormat="1" ht="15">
      <c r="A126" s="59">
        <v>6</v>
      </c>
      <c r="B126" s="60" t="s">
        <v>162</v>
      </c>
      <c r="C126" s="58" t="s">
        <v>21</v>
      </c>
      <c r="D126" s="58" t="s">
        <v>21</v>
      </c>
      <c r="E126" s="59" t="s">
        <v>21</v>
      </c>
      <c r="F126" s="59"/>
      <c r="G126" s="59" t="s">
        <v>21</v>
      </c>
      <c r="H126" s="59" t="s">
        <v>21</v>
      </c>
      <c r="I126" s="59"/>
      <c r="J126" s="59" t="s">
        <v>21</v>
      </c>
      <c r="K126" s="59"/>
      <c r="L126" s="59"/>
      <c r="M126" s="59" t="s">
        <v>21</v>
      </c>
    </row>
    <row r="127" spans="1:13" s="44" customFormat="1" ht="32.25" customHeight="1">
      <c r="A127" s="59">
        <v>7</v>
      </c>
      <c r="B127" s="61" t="s">
        <v>163</v>
      </c>
      <c r="C127" s="58" t="s">
        <v>156</v>
      </c>
      <c r="D127" s="58" t="s">
        <v>164</v>
      </c>
      <c r="E127" s="63">
        <f>E124/E121</f>
        <v>1201.8947368421052</v>
      </c>
      <c r="F127" s="59">
        <v>0</v>
      </c>
      <c r="G127" s="63">
        <f>E127</f>
        <v>1201.8947368421052</v>
      </c>
      <c r="H127" s="63">
        <f>H124/H121</f>
        <v>751</v>
      </c>
      <c r="I127" s="59">
        <v>0</v>
      </c>
      <c r="J127" s="63">
        <f>H127</f>
        <v>751</v>
      </c>
      <c r="K127" s="63">
        <f>K124/K121</f>
        <v>935</v>
      </c>
      <c r="L127" s="59">
        <v>0</v>
      </c>
      <c r="M127" s="63">
        <f>K127</f>
        <v>935</v>
      </c>
    </row>
    <row r="128" spans="1:13" s="44" customFormat="1" ht="29.25" customHeight="1">
      <c r="A128" s="59">
        <v>8</v>
      </c>
      <c r="B128" s="61" t="s">
        <v>165</v>
      </c>
      <c r="C128" s="58" t="s">
        <v>156</v>
      </c>
      <c r="D128" s="58" t="s">
        <v>164</v>
      </c>
      <c r="E128" s="63">
        <f>E125/E121</f>
        <v>23.157894736842106</v>
      </c>
      <c r="F128" s="59">
        <v>0</v>
      </c>
      <c r="G128" s="63">
        <f>E128</f>
        <v>23.157894736842106</v>
      </c>
      <c r="H128" s="63">
        <f>H125/H121</f>
        <v>26</v>
      </c>
      <c r="I128" s="59">
        <v>0</v>
      </c>
      <c r="J128" s="63">
        <f>H128</f>
        <v>26</v>
      </c>
      <c r="K128" s="63">
        <f>K125/K121</f>
        <v>22</v>
      </c>
      <c r="L128" s="59">
        <v>0</v>
      </c>
      <c r="M128" s="63">
        <f>K128</f>
        <v>22</v>
      </c>
    </row>
    <row r="129" spans="1:13" s="44" customFormat="1" ht="15">
      <c r="A129" s="59">
        <v>9</v>
      </c>
      <c r="B129" s="61" t="s">
        <v>166</v>
      </c>
      <c r="C129" s="58" t="s">
        <v>235</v>
      </c>
      <c r="D129" s="58" t="s">
        <v>164</v>
      </c>
      <c r="E129" s="65">
        <f>D62/E120</f>
        <v>235325.05263157896</v>
      </c>
      <c r="F129" s="65">
        <v>0</v>
      </c>
      <c r="G129" s="65">
        <f>E129</f>
        <v>235325.05263157896</v>
      </c>
      <c r="H129" s="65">
        <f>H62/H120</f>
        <v>284840.75</v>
      </c>
      <c r="I129" s="65">
        <v>0</v>
      </c>
      <c r="J129" s="65">
        <f>H129</f>
        <v>284840.75</v>
      </c>
      <c r="K129" s="65">
        <v>324308</v>
      </c>
      <c r="L129" s="59">
        <v>0</v>
      </c>
      <c r="M129" s="65">
        <f>K129</f>
        <v>324308</v>
      </c>
    </row>
    <row r="130" spans="1:13" s="44" customFormat="1" ht="15">
      <c r="A130" s="59">
        <v>10</v>
      </c>
      <c r="B130" s="66" t="s">
        <v>167</v>
      </c>
      <c r="C130" s="58"/>
      <c r="D130" s="58"/>
      <c r="E130" s="59"/>
      <c r="F130" s="59"/>
      <c r="G130" s="59"/>
      <c r="H130" s="64"/>
      <c r="I130" s="59"/>
      <c r="J130" s="59"/>
      <c r="K130" s="64"/>
      <c r="L130" s="59"/>
      <c r="M130" s="59"/>
    </row>
    <row r="131" spans="1:13" s="44" customFormat="1" ht="27" customHeight="1">
      <c r="A131" s="59">
        <v>11</v>
      </c>
      <c r="B131" s="61" t="s">
        <v>168</v>
      </c>
      <c r="C131" s="58" t="s">
        <v>169</v>
      </c>
      <c r="D131" s="58" t="s">
        <v>164</v>
      </c>
      <c r="E131" s="59">
        <v>101.8</v>
      </c>
      <c r="F131" s="59">
        <v>0</v>
      </c>
      <c r="G131" s="59">
        <v>101.8</v>
      </c>
      <c r="H131" s="59">
        <v>100</v>
      </c>
      <c r="I131" s="59">
        <v>0</v>
      </c>
      <c r="J131" s="59">
        <v>100</v>
      </c>
      <c r="K131" s="59">
        <v>100</v>
      </c>
      <c r="L131" s="59">
        <v>0</v>
      </c>
      <c r="M131" s="59">
        <v>100</v>
      </c>
    </row>
    <row r="132" spans="1:13" s="44" customFormat="1" ht="28.5" customHeight="1">
      <c r="A132" s="59">
        <v>12</v>
      </c>
      <c r="B132" s="61" t="s">
        <v>170</v>
      </c>
      <c r="C132" s="58" t="s">
        <v>169</v>
      </c>
      <c r="D132" s="58" t="s">
        <v>164</v>
      </c>
      <c r="E132" s="59">
        <v>100.9</v>
      </c>
      <c r="F132" s="59">
        <v>0</v>
      </c>
      <c r="G132" s="59">
        <v>100.9</v>
      </c>
      <c r="H132" s="59">
        <v>100</v>
      </c>
      <c r="I132" s="59">
        <v>0</v>
      </c>
      <c r="J132" s="59">
        <v>100</v>
      </c>
      <c r="K132" s="59">
        <v>100</v>
      </c>
      <c r="L132" s="59">
        <v>0</v>
      </c>
      <c r="M132" s="59">
        <v>100</v>
      </c>
    </row>
    <row r="134" spans="1:10" ht="15">
      <c r="A134" s="170" t="s">
        <v>132</v>
      </c>
      <c r="B134" s="170"/>
      <c r="C134" s="170"/>
      <c r="D134" s="170"/>
      <c r="E134" s="170"/>
      <c r="F134" s="170"/>
      <c r="G134" s="170"/>
      <c r="H134" s="170"/>
      <c r="I134" s="170"/>
      <c r="J134" s="170"/>
    </row>
    <row r="135" ht="15">
      <c r="J135" s="26" t="s">
        <v>2</v>
      </c>
    </row>
    <row r="136" spans="1:10" ht="15">
      <c r="A136" s="168" t="s">
        <v>31</v>
      </c>
      <c r="B136" s="168" t="s">
        <v>34</v>
      </c>
      <c r="C136" s="168" t="s">
        <v>35</v>
      </c>
      <c r="D136" s="168" t="s">
        <v>36</v>
      </c>
      <c r="E136" s="168" t="s">
        <v>29</v>
      </c>
      <c r="F136" s="168"/>
      <c r="G136" s="168"/>
      <c r="H136" s="168" t="s">
        <v>99</v>
      </c>
      <c r="I136" s="168"/>
      <c r="J136" s="168"/>
    </row>
    <row r="137" spans="1:10" ht="41.25" customHeight="1">
      <c r="A137" s="168"/>
      <c r="B137" s="168"/>
      <c r="C137" s="168"/>
      <c r="D137" s="168"/>
      <c r="E137" s="14" t="s">
        <v>15</v>
      </c>
      <c r="F137" s="14" t="s">
        <v>16</v>
      </c>
      <c r="G137" s="14" t="s">
        <v>37</v>
      </c>
      <c r="H137" s="14" t="s">
        <v>15</v>
      </c>
      <c r="I137" s="14" t="s">
        <v>16</v>
      </c>
      <c r="J137" s="14" t="s">
        <v>38</v>
      </c>
    </row>
    <row r="138" spans="1:10" ht="15">
      <c r="A138" s="14">
        <v>1</v>
      </c>
      <c r="B138" s="14">
        <v>2</v>
      </c>
      <c r="C138" s="14">
        <v>3</v>
      </c>
      <c r="D138" s="14">
        <v>4</v>
      </c>
      <c r="E138" s="14">
        <v>5</v>
      </c>
      <c r="F138" s="14">
        <v>6</v>
      </c>
      <c r="G138" s="14">
        <v>7</v>
      </c>
      <c r="H138" s="14">
        <v>8</v>
      </c>
      <c r="I138" s="14">
        <v>9</v>
      </c>
      <c r="J138" s="14">
        <v>10</v>
      </c>
    </row>
    <row r="139" spans="1:10" s="69" customFormat="1" ht="15">
      <c r="A139" s="59">
        <v>1</v>
      </c>
      <c r="B139" s="60" t="s">
        <v>155</v>
      </c>
      <c r="C139" s="59"/>
      <c r="D139" s="59"/>
      <c r="E139" s="59" t="s">
        <v>21</v>
      </c>
      <c r="F139" s="59" t="s">
        <v>21</v>
      </c>
      <c r="G139" s="59" t="s">
        <v>21</v>
      </c>
      <c r="H139" s="59" t="s">
        <v>21</v>
      </c>
      <c r="I139" s="59" t="s">
        <v>21</v>
      </c>
      <c r="J139" s="59" t="s">
        <v>21</v>
      </c>
    </row>
    <row r="140" spans="1:10" s="69" customFormat="1" ht="23.25" customHeight="1">
      <c r="A140" s="59">
        <v>2</v>
      </c>
      <c r="B140" s="61" t="s">
        <v>203</v>
      </c>
      <c r="C140" s="58" t="s">
        <v>156</v>
      </c>
      <c r="D140" s="58" t="s">
        <v>157</v>
      </c>
      <c r="E140" s="124">
        <v>4</v>
      </c>
      <c r="F140" s="124">
        <v>0</v>
      </c>
      <c r="G140" s="124">
        <f>E140</f>
        <v>4</v>
      </c>
      <c r="H140" s="124">
        <v>4</v>
      </c>
      <c r="I140" s="124">
        <v>0</v>
      </c>
      <c r="J140" s="124">
        <f>H140</f>
        <v>4</v>
      </c>
    </row>
    <row r="141" spans="1:10" s="119" customFormat="1" ht="21.75" customHeight="1">
      <c r="A141" s="59"/>
      <c r="B141" s="61" t="s">
        <v>204</v>
      </c>
      <c r="C141" s="58" t="s">
        <v>156</v>
      </c>
      <c r="D141" s="58" t="s">
        <v>157</v>
      </c>
      <c r="E141" s="59">
        <v>4</v>
      </c>
      <c r="F141" s="59">
        <v>0</v>
      </c>
      <c r="G141" s="124">
        <f>E141</f>
        <v>4</v>
      </c>
      <c r="H141" s="59">
        <v>4</v>
      </c>
      <c r="I141" s="59">
        <v>0</v>
      </c>
      <c r="J141" s="124">
        <f>H141</f>
        <v>4</v>
      </c>
    </row>
    <row r="142" spans="1:10" s="119" customFormat="1" ht="24.75" customHeight="1">
      <c r="A142" s="59"/>
      <c r="B142" s="61" t="s">
        <v>205</v>
      </c>
      <c r="C142" s="58" t="s">
        <v>156</v>
      </c>
      <c r="D142" s="58" t="s">
        <v>157</v>
      </c>
      <c r="E142" s="59">
        <v>0</v>
      </c>
      <c r="F142" s="59">
        <v>0</v>
      </c>
      <c r="G142" s="124">
        <f>E142</f>
        <v>0</v>
      </c>
      <c r="H142" s="59">
        <v>0</v>
      </c>
      <c r="I142" s="59">
        <v>0</v>
      </c>
      <c r="J142" s="124">
        <f>H142</f>
        <v>0</v>
      </c>
    </row>
    <row r="143" spans="1:10" s="69" customFormat="1" ht="15">
      <c r="A143" s="59">
        <v>3</v>
      </c>
      <c r="B143" s="60" t="s">
        <v>158</v>
      </c>
      <c r="C143" s="58" t="s">
        <v>21</v>
      </c>
      <c r="D143" s="58" t="s">
        <v>21</v>
      </c>
      <c r="E143" s="59" t="s">
        <v>21</v>
      </c>
      <c r="F143" s="59"/>
      <c r="G143" s="59" t="s">
        <v>21</v>
      </c>
      <c r="H143" s="59" t="s">
        <v>21</v>
      </c>
      <c r="I143" s="59"/>
      <c r="J143" s="59" t="s">
        <v>21</v>
      </c>
    </row>
    <row r="144" spans="1:10" s="69" customFormat="1" ht="24" customHeight="1">
      <c r="A144" s="59">
        <v>4</v>
      </c>
      <c r="B144" s="62" t="s">
        <v>159</v>
      </c>
      <c r="C144" s="58" t="s">
        <v>156</v>
      </c>
      <c r="D144" s="58" t="s">
        <v>160</v>
      </c>
      <c r="E144" s="59">
        <v>3740</v>
      </c>
      <c r="F144" s="59">
        <v>0</v>
      </c>
      <c r="G144" s="59">
        <f>E144</f>
        <v>3740</v>
      </c>
      <c r="H144" s="59">
        <v>3740</v>
      </c>
      <c r="I144" s="59">
        <v>0</v>
      </c>
      <c r="J144" s="59">
        <f>H144</f>
        <v>3740</v>
      </c>
    </row>
    <row r="145" spans="1:10" s="69" customFormat="1" ht="23.25" customHeight="1">
      <c r="A145" s="59">
        <v>5</v>
      </c>
      <c r="B145" s="62" t="s">
        <v>161</v>
      </c>
      <c r="C145" s="58" t="s">
        <v>156</v>
      </c>
      <c r="D145" s="58" t="s">
        <v>160</v>
      </c>
      <c r="E145" s="59">
        <v>88</v>
      </c>
      <c r="F145" s="59">
        <v>0</v>
      </c>
      <c r="G145" s="59">
        <f>E145</f>
        <v>88</v>
      </c>
      <c r="H145" s="59">
        <v>88</v>
      </c>
      <c r="I145" s="59">
        <v>0</v>
      </c>
      <c r="J145" s="59">
        <f>H145</f>
        <v>88</v>
      </c>
    </row>
    <row r="146" spans="1:10" s="69" customFormat="1" ht="15">
      <c r="A146" s="59">
        <v>6</v>
      </c>
      <c r="B146" s="60" t="s">
        <v>162</v>
      </c>
      <c r="C146" s="58" t="s">
        <v>21</v>
      </c>
      <c r="D146" s="58" t="s">
        <v>21</v>
      </c>
      <c r="E146" s="59"/>
      <c r="F146" s="59"/>
      <c r="G146" s="59" t="s">
        <v>21</v>
      </c>
      <c r="H146" s="59"/>
      <c r="I146" s="59"/>
      <c r="J146" s="59" t="s">
        <v>21</v>
      </c>
    </row>
    <row r="147" spans="1:10" s="69" customFormat="1" ht="30" customHeight="1">
      <c r="A147" s="59">
        <v>7</v>
      </c>
      <c r="B147" s="61" t="s">
        <v>163</v>
      </c>
      <c r="C147" s="58" t="s">
        <v>156</v>
      </c>
      <c r="D147" s="58" t="s">
        <v>164</v>
      </c>
      <c r="E147" s="63">
        <f>E144/E141</f>
        <v>935</v>
      </c>
      <c r="F147" s="59">
        <v>0</v>
      </c>
      <c r="G147" s="63">
        <f>E147</f>
        <v>935</v>
      </c>
      <c r="H147" s="63">
        <f>H144/H141</f>
        <v>935</v>
      </c>
      <c r="I147" s="59">
        <v>0</v>
      </c>
      <c r="J147" s="63">
        <f>H147</f>
        <v>935</v>
      </c>
    </row>
    <row r="148" spans="1:10" s="69" customFormat="1" ht="30">
      <c r="A148" s="59">
        <v>8</v>
      </c>
      <c r="B148" s="61" t="s">
        <v>165</v>
      </c>
      <c r="C148" s="58" t="s">
        <v>156</v>
      </c>
      <c r="D148" s="58" t="s">
        <v>164</v>
      </c>
      <c r="E148" s="63">
        <f>E145/E141</f>
        <v>22</v>
      </c>
      <c r="F148" s="59">
        <v>0</v>
      </c>
      <c r="G148" s="63">
        <f>E148</f>
        <v>22</v>
      </c>
      <c r="H148" s="63">
        <f>H145/H141</f>
        <v>22</v>
      </c>
      <c r="I148" s="59">
        <v>0</v>
      </c>
      <c r="J148" s="63">
        <f>H148</f>
        <v>22</v>
      </c>
    </row>
    <row r="149" spans="1:10" ht="15">
      <c r="A149" s="59">
        <v>9</v>
      </c>
      <c r="B149" s="61" t="s">
        <v>166</v>
      </c>
      <c r="C149" s="58" t="s">
        <v>235</v>
      </c>
      <c r="D149" s="58" t="s">
        <v>164</v>
      </c>
      <c r="E149" s="65">
        <f>D87/E140</f>
        <v>343474.41349999997</v>
      </c>
      <c r="F149" s="65">
        <f>D71/E140</f>
        <v>0</v>
      </c>
      <c r="G149" s="65">
        <f>E149</f>
        <v>343474.41349999997</v>
      </c>
      <c r="H149" s="65">
        <f>H87/H140</f>
        <v>362942.83962349995</v>
      </c>
      <c r="I149" s="65">
        <f>G71/H140</f>
        <v>0</v>
      </c>
      <c r="J149" s="65">
        <f>H149</f>
        <v>362942.83962349995</v>
      </c>
    </row>
    <row r="150" spans="1:10" ht="15">
      <c r="A150" s="59">
        <v>10</v>
      </c>
      <c r="B150" s="66" t="s">
        <v>167</v>
      </c>
      <c r="C150" s="58"/>
      <c r="D150" s="58"/>
      <c r="E150" s="59"/>
      <c r="F150" s="59"/>
      <c r="G150" s="59"/>
      <c r="H150" s="64"/>
      <c r="I150" s="59"/>
      <c r="J150" s="59"/>
    </row>
    <row r="151" spans="1:10" ht="30">
      <c r="A151" s="59">
        <v>11</v>
      </c>
      <c r="B151" s="61" t="s">
        <v>168</v>
      </c>
      <c r="C151" s="58" t="s">
        <v>169</v>
      </c>
      <c r="D151" s="58" t="s">
        <v>164</v>
      </c>
      <c r="E151" s="59">
        <v>100</v>
      </c>
      <c r="F151" s="59">
        <v>0</v>
      </c>
      <c r="G151" s="59">
        <v>100</v>
      </c>
      <c r="H151" s="59">
        <v>100</v>
      </c>
      <c r="I151" s="59">
        <v>0</v>
      </c>
      <c r="J151" s="59">
        <v>100</v>
      </c>
    </row>
    <row r="152" spans="1:10" ht="26.25" customHeight="1">
      <c r="A152" s="59">
        <v>12</v>
      </c>
      <c r="B152" s="61" t="s">
        <v>170</v>
      </c>
      <c r="C152" s="58" t="s">
        <v>169</v>
      </c>
      <c r="D152" s="58" t="s">
        <v>164</v>
      </c>
      <c r="E152" s="59">
        <v>100</v>
      </c>
      <c r="F152" s="59">
        <v>0</v>
      </c>
      <c r="G152" s="59">
        <v>100</v>
      </c>
      <c r="H152" s="59">
        <v>100</v>
      </c>
      <c r="I152" s="59">
        <v>0</v>
      </c>
      <c r="J152" s="59">
        <v>100</v>
      </c>
    </row>
    <row r="154" spans="1:11" ht="15">
      <c r="A154" s="170" t="s">
        <v>43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</row>
    <row r="155" ht="15">
      <c r="K155" s="26" t="s">
        <v>2</v>
      </c>
    </row>
    <row r="156" spans="1:12" s="28" customFormat="1" ht="12" customHeight="1">
      <c r="A156" s="188" t="s">
        <v>14</v>
      </c>
      <c r="B156" s="189"/>
      <c r="C156" s="151" t="s">
        <v>109</v>
      </c>
      <c r="D156" s="152"/>
      <c r="E156" s="151" t="s">
        <v>110</v>
      </c>
      <c r="F156" s="152"/>
      <c r="G156" s="151" t="s">
        <v>96</v>
      </c>
      <c r="H156" s="152"/>
      <c r="I156" s="151" t="s">
        <v>29</v>
      </c>
      <c r="J156" s="152"/>
      <c r="K156" s="151" t="s">
        <v>99</v>
      </c>
      <c r="L156" s="152"/>
    </row>
    <row r="157" spans="1:12" s="28" customFormat="1" ht="24">
      <c r="A157" s="190"/>
      <c r="B157" s="191"/>
      <c r="C157" s="77" t="s">
        <v>15</v>
      </c>
      <c r="D157" s="77" t="s">
        <v>16</v>
      </c>
      <c r="E157" s="77" t="s">
        <v>15</v>
      </c>
      <c r="F157" s="77" t="s">
        <v>16</v>
      </c>
      <c r="G157" s="77" t="s">
        <v>15</v>
      </c>
      <c r="H157" s="77" t="s">
        <v>16</v>
      </c>
      <c r="I157" s="77" t="s">
        <v>15</v>
      </c>
      <c r="J157" s="77" t="s">
        <v>16</v>
      </c>
      <c r="K157" s="77" t="s">
        <v>15</v>
      </c>
      <c r="L157" s="77" t="s">
        <v>16</v>
      </c>
    </row>
    <row r="158" spans="1:12" s="28" customFormat="1" ht="12">
      <c r="A158" s="151">
        <v>1</v>
      </c>
      <c r="B158" s="152"/>
      <c r="C158" s="77">
        <v>2</v>
      </c>
      <c r="D158" s="77">
        <v>3</v>
      </c>
      <c r="E158" s="77">
        <v>4</v>
      </c>
      <c r="F158" s="77">
        <v>5</v>
      </c>
      <c r="G158" s="77">
        <v>6</v>
      </c>
      <c r="H158" s="77">
        <v>7</v>
      </c>
      <c r="I158" s="77">
        <v>8</v>
      </c>
      <c r="J158" s="77">
        <v>9</v>
      </c>
      <c r="K158" s="77">
        <v>10</v>
      </c>
      <c r="L158" s="77">
        <v>11</v>
      </c>
    </row>
    <row r="159" spans="1:12" s="69" customFormat="1" ht="18" customHeight="1">
      <c r="A159" s="175" t="s">
        <v>172</v>
      </c>
      <c r="B159" s="176"/>
      <c r="C159" s="41">
        <v>305789</v>
      </c>
      <c r="D159" s="41">
        <v>0</v>
      </c>
      <c r="E159" s="41">
        <v>236400</v>
      </c>
      <c r="F159" s="41">
        <v>0</v>
      </c>
      <c r="G159" s="41">
        <v>252000</v>
      </c>
      <c r="H159" s="41">
        <v>0</v>
      </c>
      <c r="I159" s="41">
        <f>G159*1.059</f>
        <v>266868</v>
      </c>
      <c r="J159" s="41">
        <v>0</v>
      </c>
      <c r="K159" s="41">
        <f>I159*1.057</f>
        <v>282079.47599999997</v>
      </c>
      <c r="L159" s="41">
        <v>0</v>
      </c>
    </row>
    <row r="160" spans="1:12" s="69" customFormat="1" ht="18" customHeight="1">
      <c r="A160" s="175" t="s">
        <v>173</v>
      </c>
      <c r="B160" s="176"/>
      <c r="C160" s="41">
        <v>3329</v>
      </c>
      <c r="D160" s="41">
        <v>0</v>
      </c>
      <c r="E160" s="41">
        <v>3180</v>
      </c>
      <c r="F160" s="41">
        <v>0</v>
      </c>
      <c r="G160" s="41">
        <v>19200</v>
      </c>
      <c r="H160" s="41">
        <v>0</v>
      </c>
      <c r="I160" s="41">
        <f aca="true" t="shared" si="8" ref="I160:I167">G160*1.059</f>
        <v>20332.8</v>
      </c>
      <c r="J160" s="41">
        <v>0</v>
      </c>
      <c r="K160" s="41">
        <f aca="true" t="shared" si="9" ref="K160:K167">I160*1.057</f>
        <v>21491.7696</v>
      </c>
      <c r="L160" s="41">
        <v>0</v>
      </c>
    </row>
    <row r="161" spans="1:12" s="69" customFormat="1" ht="18" customHeight="1">
      <c r="A161" s="175" t="s">
        <v>174</v>
      </c>
      <c r="B161" s="176"/>
      <c r="C161" s="41">
        <v>37448</v>
      </c>
      <c r="D161" s="41">
        <v>0</v>
      </c>
      <c r="E161" s="41">
        <v>46530</v>
      </c>
      <c r="F161" s="41">
        <v>0</v>
      </c>
      <c r="G161" s="41">
        <v>56690</v>
      </c>
      <c r="H161" s="41">
        <v>0</v>
      </c>
      <c r="I161" s="41">
        <f t="shared" si="8"/>
        <v>60034.71</v>
      </c>
      <c r="J161" s="41">
        <v>0</v>
      </c>
      <c r="K161" s="41">
        <f t="shared" si="9"/>
        <v>63456.688469999994</v>
      </c>
      <c r="L161" s="41">
        <v>0</v>
      </c>
    </row>
    <row r="162" spans="1:12" s="69" customFormat="1" ht="18" customHeight="1">
      <c r="A162" s="175" t="s">
        <v>175</v>
      </c>
      <c r="B162" s="176"/>
      <c r="C162" s="41">
        <v>123340</v>
      </c>
      <c r="D162" s="41">
        <v>0</v>
      </c>
      <c r="E162" s="41">
        <v>143055</v>
      </c>
      <c r="F162" s="41">
        <v>0</v>
      </c>
      <c r="G162" s="41">
        <v>163945</v>
      </c>
      <c r="H162" s="41">
        <v>0</v>
      </c>
      <c r="I162" s="41">
        <f t="shared" si="8"/>
        <v>173617.755</v>
      </c>
      <c r="J162" s="41">
        <v>0</v>
      </c>
      <c r="K162" s="41">
        <f t="shared" si="9"/>
        <v>183513.967035</v>
      </c>
      <c r="L162" s="41">
        <v>0</v>
      </c>
    </row>
    <row r="163" spans="1:12" s="69" customFormat="1" ht="18" customHeight="1">
      <c r="A163" s="181" t="s">
        <v>176</v>
      </c>
      <c r="B163" s="182"/>
      <c r="C163" s="41">
        <v>0</v>
      </c>
      <c r="D163" s="41">
        <v>0</v>
      </c>
      <c r="E163" s="41">
        <v>0</v>
      </c>
      <c r="F163" s="41">
        <v>0</v>
      </c>
      <c r="G163" s="41"/>
      <c r="H163" s="41">
        <v>0</v>
      </c>
      <c r="I163" s="41">
        <f t="shared" si="8"/>
        <v>0</v>
      </c>
      <c r="J163" s="41">
        <v>0</v>
      </c>
      <c r="K163" s="41">
        <f t="shared" si="9"/>
        <v>0</v>
      </c>
      <c r="L163" s="41">
        <v>0</v>
      </c>
    </row>
    <row r="164" spans="1:12" s="69" customFormat="1" ht="18" customHeight="1">
      <c r="A164" s="175" t="s">
        <v>177</v>
      </c>
      <c r="B164" s="176"/>
      <c r="C164" s="41">
        <v>234496</v>
      </c>
      <c r="D164" s="41">
        <v>0</v>
      </c>
      <c r="E164" s="41">
        <v>283360</v>
      </c>
      <c r="F164" s="41">
        <v>0</v>
      </c>
      <c r="G164" s="41">
        <v>327121</v>
      </c>
      <c r="H164" s="41">
        <v>0</v>
      </c>
      <c r="I164" s="41">
        <f t="shared" si="8"/>
        <v>346421.13899999997</v>
      </c>
      <c r="J164" s="41">
        <v>0</v>
      </c>
      <c r="K164" s="41">
        <f t="shared" si="9"/>
        <v>366167.14392299997</v>
      </c>
      <c r="L164" s="41">
        <v>0</v>
      </c>
    </row>
    <row r="165" spans="1:12" s="69" customFormat="1" ht="18" customHeight="1">
      <c r="A165" s="175" t="s">
        <v>178</v>
      </c>
      <c r="B165" s="176"/>
      <c r="C165" s="41">
        <v>67513</v>
      </c>
      <c r="D165" s="41">
        <v>0</v>
      </c>
      <c r="E165" s="41">
        <v>56094</v>
      </c>
      <c r="F165" s="41">
        <v>0</v>
      </c>
      <c r="G165" s="41">
        <v>64998</v>
      </c>
      <c r="H165" s="41">
        <v>0</v>
      </c>
      <c r="I165" s="41">
        <f t="shared" si="8"/>
        <v>68832.882</v>
      </c>
      <c r="J165" s="41">
        <v>0</v>
      </c>
      <c r="K165" s="41">
        <f t="shared" si="9"/>
        <v>72756.35627399999</v>
      </c>
      <c r="L165" s="41">
        <v>0</v>
      </c>
    </row>
    <row r="166" spans="1:12" s="69" customFormat="1" ht="33" customHeight="1">
      <c r="A166" s="175" t="s">
        <v>179</v>
      </c>
      <c r="B166" s="176"/>
      <c r="C166" s="41">
        <v>60007</v>
      </c>
      <c r="D166" s="41">
        <v>0</v>
      </c>
      <c r="E166" s="41">
        <v>56094</v>
      </c>
      <c r="F166" s="41">
        <v>0</v>
      </c>
      <c r="G166" s="41">
        <v>64998</v>
      </c>
      <c r="H166" s="41">
        <v>0</v>
      </c>
      <c r="I166" s="41">
        <f t="shared" si="8"/>
        <v>68832.882</v>
      </c>
      <c r="J166" s="41">
        <v>0</v>
      </c>
      <c r="K166" s="41">
        <f t="shared" si="9"/>
        <v>72756.35627399999</v>
      </c>
      <c r="L166" s="41">
        <v>0</v>
      </c>
    </row>
    <row r="167" spans="1:12" s="69" customFormat="1" ht="15">
      <c r="A167" s="175" t="s">
        <v>180</v>
      </c>
      <c r="B167" s="176"/>
      <c r="C167" s="41">
        <v>0</v>
      </c>
      <c r="D167" s="41">
        <v>0</v>
      </c>
      <c r="E167" s="41">
        <v>0</v>
      </c>
      <c r="F167" s="41">
        <v>0</v>
      </c>
      <c r="G167" s="41"/>
      <c r="H167" s="41">
        <v>0</v>
      </c>
      <c r="I167" s="41">
        <f t="shared" si="8"/>
        <v>0</v>
      </c>
      <c r="J167" s="41">
        <v>0</v>
      </c>
      <c r="K167" s="41">
        <f t="shared" si="9"/>
        <v>0</v>
      </c>
      <c r="L167" s="41">
        <v>0</v>
      </c>
    </row>
    <row r="168" spans="1:12" ht="15">
      <c r="A168" s="179" t="s">
        <v>1</v>
      </c>
      <c r="B168" s="180"/>
      <c r="C168" s="53">
        <f>SUM(C159:C167)</f>
        <v>831922</v>
      </c>
      <c r="D168" s="53">
        <f aca="true" t="shared" si="10" ref="D168:L168">SUM(D159:D167)</f>
        <v>0</v>
      </c>
      <c r="E168" s="53">
        <f t="shared" si="10"/>
        <v>824713</v>
      </c>
      <c r="F168" s="137">
        <f>SUM(F159:F167)</f>
        <v>0</v>
      </c>
      <c r="G168" s="53">
        <f t="shared" si="10"/>
        <v>948952</v>
      </c>
      <c r="H168" s="137">
        <f>SUM(H159:H167)</f>
        <v>0</v>
      </c>
      <c r="I168" s="53">
        <f t="shared" si="10"/>
        <v>1004940.168</v>
      </c>
      <c r="J168" s="53">
        <f t="shared" si="10"/>
        <v>0</v>
      </c>
      <c r="K168" s="53">
        <f t="shared" si="10"/>
        <v>1062221.757576</v>
      </c>
      <c r="L168" s="53">
        <f t="shared" si="10"/>
        <v>0</v>
      </c>
    </row>
    <row r="169" spans="1:12" ht="27.75" customHeight="1">
      <c r="A169" s="153" t="s">
        <v>44</v>
      </c>
      <c r="B169" s="154"/>
      <c r="C169" s="78" t="s">
        <v>23</v>
      </c>
      <c r="D169" s="78">
        <v>0</v>
      </c>
      <c r="E169" s="78" t="s">
        <v>23</v>
      </c>
      <c r="F169" s="138">
        <v>0</v>
      </c>
      <c r="G169" s="78" t="s">
        <v>21</v>
      </c>
      <c r="H169" s="138">
        <v>0</v>
      </c>
      <c r="I169" s="78" t="s">
        <v>21</v>
      </c>
      <c r="J169" s="78">
        <v>0</v>
      </c>
      <c r="K169" s="78" t="s">
        <v>23</v>
      </c>
      <c r="L169" s="78">
        <v>0</v>
      </c>
    </row>
    <row r="171" spans="1:16" ht="15">
      <c r="A171" s="170" t="s">
        <v>45</v>
      </c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</row>
    <row r="173" spans="1:16" ht="21" customHeight="1">
      <c r="A173" s="168" t="s">
        <v>33</v>
      </c>
      <c r="B173" s="168" t="s">
        <v>46</v>
      </c>
      <c r="C173" s="168" t="s">
        <v>109</v>
      </c>
      <c r="D173" s="168"/>
      <c r="E173" s="168"/>
      <c r="F173" s="168"/>
      <c r="G173" s="168" t="s">
        <v>116</v>
      </c>
      <c r="H173" s="168"/>
      <c r="I173" s="168"/>
      <c r="J173" s="168"/>
      <c r="K173" s="168" t="s">
        <v>48</v>
      </c>
      <c r="L173" s="168"/>
      <c r="M173" s="168" t="s">
        <v>49</v>
      </c>
      <c r="N173" s="168"/>
      <c r="O173" s="168" t="s">
        <v>117</v>
      </c>
      <c r="P173" s="168"/>
    </row>
    <row r="174" spans="1:16" ht="21" customHeight="1">
      <c r="A174" s="168"/>
      <c r="B174" s="168"/>
      <c r="C174" s="168" t="s">
        <v>15</v>
      </c>
      <c r="D174" s="168"/>
      <c r="E174" s="168" t="s">
        <v>16</v>
      </c>
      <c r="F174" s="168"/>
      <c r="G174" s="168" t="s">
        <v>15</v>
      </c>
      <c r="H174" s="168"/>
      <c r="I174" s="168" t="s">
        <v>16</v>
      </c>
      <c r="J174" s="168"/>
      <c r="K174" s="168" t="s">
        <v>15</v>
      </c>
      <c r="L174" s="168" t="s">
        <v>16</v>
      </c>
      <c r="M174" s="168" t="s">
        <v>15</v>
      </c>
      <c r="N174" s="168" t="s">
        <v>16</v>
      </c>
      <c r="O174" s="168" t="s">
        <v>15</v>
      </c>
      <c r="P174" s="168" t="s">
        <v>16</v>
      </c>
    </row>
    <row r="175" spans="1:16" ht="30">
      <c r="A175" s="168"/>
      <c r="B175" s="168"/>
      <c r="C175" s="14" t="s">
        <v>50</v>
      </c>
      <c r="D175" s="14" t="s">
        <v>51</v>
      </c>
      <c r="E175" s="14" t="s">
        <v>50</v>
      </c>
      <c r="F175" s="14" t="s">
        <v>51</v>
      </c>
      <c r="G175" s="14" t="s">
        <v>50</v>
      </c>
      <c r="H175" s="14" t="s">
        <v>51</v>
      </c>
      <c r="I175" s="14" t="s">
        <v>50</v>
      </c>
      <c r="J175" s="14" t="s">
        <v>51</v>
      </c>
      <c r="K175" s="168"/>
      <c r="L175" s="168"/>
      <c r="M175" s="168"/>
      <c r="N175" s="168"/>
      <c r="O175" s="168"/>
      <c r="P175" s="168"/>
    </row>
    <row r="176" spans="1:16" ht="15.75" customHeight="1">
      <c r="A176" s="14">
        <v>1</v>
      </c>
      <c r="B176" s="14">
        <v>2</v>
      </c>
      <c r="C176" s="14">
        <v>3</v>
      </c>
      <c r="D176" s="14">
        <v>4</v>
      </c>
      <c r="E176" s="14">
        <v>5</v>
      </c>
      <c r="F176" s="14">
        <v>6</v>
      </c>
      <c r="G176" s="14">
        <v>7</v>
      </c>
      <c r="H176" s="14">
        <v>8</v>
      </c>
      <c r="I176" s="14">
        <v>9</v>
      </c>
      <c r="J176" s="14">
        <v>10</v>
      </c>
      <c r="K176" s="14">
        <v>11</v>
      </c>
      <c r="L176" s="14">
        <v>12</v>
      </c>
      <c r="M176" s="14">
        <v>13</v>
      </c>
      <c r="N176" s="14">
        <v>14</v>
      </c>
      <c r="O176" s="14">
        <v>15</v>
      </c>
      <c r="P176" s="14">
        <v>16</v>
      </c>
    </row>
    <row r="177" spans="1:16" ht="15">
      <c r="A177" s="51">
        <v>2410160</v>
      </c>
      <c r="B177" s="61" t="s">
        <v>204</v>
      </c>
      <c r="C177" s="138">
        <v>4</v>
      </c>
      <c r="D177" s="138">
        <v>4</v>
      </c>
      <c r="E177" s="138">
        <v>0</v>
      </c>
      <c r="F177" s="138">
        <v>0</v>
      </c>
      <c r="G177" s="138">
        <v>4</v>
      </c>
      <c r="H177" s="138">
        <v>4</v>
      </c>
      <c r="I177" s="138">
        <v>0</v>
      </c>
      <c r="J177" s="138">
        <v>0</v>
      </c>
      <c r="K177" s="138">
        <v>4</v>
      </c>
      <c r="L177" s="138">
        <v>0</v>
      </c>
      <c r="M177" s="138">
        <v>4</v>
      </c>
      <c r="N177" s="138">
        <v>0</v>
      </c>
      <c r="O177" s="138">
        <v>4</v>
      </c>
      <c r="P177" s="138">
        <v>0</v>
      </c>
    </row>
    <row r="178" spans="1:16" s="69" customFormat="1" ht="15">
      <c r="A178" s="68"/>
      <c r="B178" s="61" t="s">
        <v>205</v>
      </c>
      <c r="C178" s="138">
        <v>0</v>
      </c>
      <c r="D178" s="138">
        <v>0</v>
      </c>
      <c r="E178" s="138">
        <v>0</v>
      </c>
      <c r="F178" s="138">
        <v>0</v>
      </c>
      <c r="G178" s="138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0</v>
      </c>
      <c r="N178" s="138">
        <v>0</v>
      </c>
      <c r="O178" s="138">
        <v>0</v>
      </c>
      <c r="P178" s="138">
        <v>0</v>
      </c>
    </row>
    <row r="179" spans="1:16" ht="15">
      <c r="A179" s="14" t="s">
        <v>21</v>
      </c>
      <c r="B179" s="14" t="s">
        <v>1</v>
      </c>
      <c r="C179" s="51">
        <f>SUM(C177:C178)</f>
        <v>4</v>
      </c>
      <c r="D179" s="51">
        <v>4</v>
      </c>
      <c r="E179" s="51">
        <f aca="true" t="shared" si="11" ref="E179:P179">SUM(E177:E178)</f>
        <v>0</v>
      </c>
      <c r="F179" s="51">
        <f t="shared" si="11"/>
        <v>0</v>
      </c>
      <c r="G179" s="51">
        <f t="shared" si="11"/>
        <v>4</v>
      </c>
      <c r="H179" s="51">
        <f t="shared" si="11"/>
        <v>4</v>
      </c>
      <c r="I179" s="51">
        <f t="shared" si="11"/>
        <v>0</v>
      </c>
      <c r="J179" s="51">
        <f t="shared" si="11"/>
        <v>0</v>
      </c>
      <c r="K179" s="51">
        <f t="shared" si="11"/>
        <v>4</v>
      </c>
      <c r="L179" s="51">
        <f t="shared" si="11"/>
        <v>0</v>
      </c>
      <c r="M179" s="51">
        <f t="shared" si="11"/>
        <v>4</v>
      </c>
      <c r="N179" s="51">
        <f t="shared" si="11"/>
        <v>0</v>
      </c>
      <c r="O179" s="51">
        <f t="shared" si="11"/>
        <v>4</v>
      </c>
      <c r="P179" s="51">
        <f t="shared" si="11"/>
        <v>0</v>
      </c>
    </row>
    <row r="180" spans="1:16" s="135" customFormat="1" ht="24">
      <c r="A180" s="134"/>
      <c r="B180" s="133" t="s">
        <v>52</v>
      </c>
      <c r="C180" s="51">
        <v>0</v>
      </c>
      <c r="D180" s="51" t="s">
        <v>23</v>
      </c>
      <c r="E180" s="51">
        <v>0</v>
      </c>
      <c r="F180" s="51">
        <v>0</v>
      </c>
      <c r="G180" s="51" t="s">
        <v>23</v>
      </c>
      <c r="H180" s="51" t="s">
        <v>23</v>
      </c>
      <c r="I180" s="51">
        <v>0</v>
      </c>
      <c r="J180" s="51">
        <v>0</v>
      </c>
      <c r="K180" s="51" t="s">
        <v>23</v>
      </c>
      <c r="L180" s="51">
        <v>0</v>
      </c>
      <c r="M180" s="51" t="s">
        <v>23</v>
      </c>
      <c r="N180" s="51">
        <v>0</v>
      </c>
      <c r="O180" s="51" t="s">
        <v>23</v>
      </c>
      <c r="P180" s="51">
        <v>0</v>
      </c>
    </row>
    <row r="181" spans="1:16" s="135" customFormat="1" ht="15">
      <c r="A181" s="177" t="s">
        <v>225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6"/>
    </row>
    <row r="182" spans="1:16" s="135" customFormat="1" ht="15">
      <c r="A182" s="134"/>
      <c r="B182" s="136" t="s">
        <v>227</v>
      </c>
      <c r="C182" s="138">
        <v>0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51">
        <v>4</v>
      </c>
      <c r="L182" s="51">
        <v>0</v>
      </c>
      <c r="M182" s="51">
        <v>4</v>
      </c>
      <c r="N182" s="51">
        <v>0</v>
      </c>
      <c r="O182" s="51">
        <v>4</v>
      </c>
      <c r="P182" s="51">
        <v>0</v>
      </c>
    </row>
    <row r="183" spans="1:16" s="135" customFormat="1" ht="15">
      <c r="A183" s="134"/>
      <c r="B183" s="133" t="s">
        <v>228</v>
      </c>
      <c r="C183" s="138">
        <v>0</v>
      </c>
      <c r="D183" s="138">
        <v>0</v>
      </c>
      <c r="E183" s="138">
        <v>0</v>
      </c>
      <c r="F183" s="138">
        <v>0</v>
      </c>
      <c r="G183" s="138">
        <v>0</v>
      </c>
      <c r="H183" s="138">
        <v>0</v>
      </c>
      <c r="I183" s="138">
        <v>0</v>
      </c>
      <c r="J183" s="138">
        <v>0</v>
      </c>
      <c r="K183" s="51">
        <v>2</v>
      </c>
      <c r="L183" s="51">
        <v>0</v>
      </c>
      <c r="M183" s="51">
        <v>2</v>
      </c>
      <c r="N183" s="51">
        <v>0</v>
      </c>
      <c r="O183" s="51">
        <v>2</v>
      </c>
      <c r="P183" s="51">
        <v>0</v>
      </c>
    </row>
    <row r="184" spans="1:16" s="135" customFormat="1" ht="15">
      <c r="A184" s="134"/>
      <c r="B184" s="133" t="s">
        <v>229</v>
      </c>
      <c r="C184" s="138">
        <v>0</v>
      </c>
      <c r="D184" s="138">
        <v>0</v>
      </c>
      <c r="E184" s="138">
        <v>0</v>
      </c>
      <c r="F184" s="138">
        <v>0</v>
      </c>
      <c r="G184" s="138">
        <v>0</v>
      </c>
      <c r="H184" s="138">
        <v>0</v>
      </c>
      <c r="I184" s="138">
        <v>0</v>
      </c>
      <c r="J184" s="138">
        <v>0</v>
      </c>
      <c r="K184" s="51">
        <v>2</v>
      </c>
      <c r="L184" s="51">
        <v>0</v>
      </c>
      <c r="M184" s="51">
        <v>2</v>
      </c>
      <c r="N184" s="51">
        <v>0</v>
      </c>
      <c r="O184" s="51">
        <v>2</v>
      </c>
      <c r="P184" s="51">
        <v>0</v>
      </c>
    </row>
    <row r="185" spans="1:16" s="135" customFormat="1" ht="15">
      <c r="A185" s="134"/>
      <c r="B185" s="133" t="s">
        <v>230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</row>
    <row r="186" spans="1:16" s="135" customFormat="1" ht="15">
      <c r="A186" s="134"/>
      <c r="B186" s="133" t="s">
        <v>228</v>
      </c>
      <c r="C186" s="138">
        <v>0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</row>
    <row r="187" spans="1:16" s="135" customFormat="1" ht="15">
      <c r="A187" s="134"/>
      <c r="B187" s="133" t="s">
        <v>229</v>
      </c>
      <c r="C187" s="138">
        <v>0</v>
      </c>
      <c r="D187" s="138">
        <v>0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</row>
    <row r="188" spans="1:16" s="135" customFormat="1" ht="15">
      <c r="A188" s="177" t="s">
        <v>226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8"/>
    </row>
    <row r="189" spans="1:16" s="135" customFormat="1" ht="15">
      <c r="A189" s="134"/>
      <c r="B189" s="136" t="s">
        <v>227</v>
      </c>
      <c r="C189" s="138"/>
      <c r="D189" s="138"/>
      <c r="E189" s="138"/>
      <c r="F189" s="138"/>
      <c r="G189" s="138"/>
      <c r="H189" s="138"/>
      <c r="I189" s="138"/>
      <c r="J189" s="138"/>
      <c r="K189" s="51"/>
      <c r="L189" s="51"/>
      <c r="M189" s="51"/>
      <c r="N189" s="51"/>
      <c r="O189" s="51"/>
      <c r="P189" s="51"/>
    </row>
    <row r="190" spans="1:16" s="135" customFormat="1" ht="15">
      <c r="A190" s="134"/>
      <c r="B190" s="133" t="s">
        <v>228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51">
        <v>17423</v>
      </c>
      <c r="L190" s="51">
        <v>0</v>
      </c>
      <c r="M190" s="51">
        <v>18451</v>
      </c>
      <c r="N190" s="51">
        <v>0</v>
      </c>
      <c r="O190" s="51">
        <v>190503</v>
      </c>
      <c r="P190" s="51">
        <v>0</v>
      </c>
    </row>
    <row r="191" spans="1:16" s="135" customFormat="1" ht="15">
      <c r="A191" s="134"/>
      <c r="B191" s="133" t="s">
        <v>229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51">
        <v>22117</v>
      </c>
      <c r="L191" s="51">
        <v>0</v>
      </c>
      <c r="M191" s="51">
        <v>23422</v>
      </c>
      <c r="N191" s="51">
        <v>0</v>
      </c>
      <c r="O191" s="51">
        <v>24757</v>
      </c>
      <c r="P191" s="51">
        <v>0</v>
      </c>
    </row>
    <row r="192" spans="1:16" s="135" customFormat="1" ht="15">
      <c r="A192" s="134"/>
      <c r="B192" s="133" t="s">
        <v>230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</row>
    <row r="193" spans="1:16" s="135" customFormat="1" ht="15">
      <c r="A193" s="134"/>
      <c r="B193" s="133" t="s">
        <v>228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0</v>
      </c>
      <c r="J193" s="138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</row>
    <row r="194" spans="1:16" s="135" customFormat="1" ht="15">
      <c r="A194" s="134"/>
      <c r="B194" s="133" t="s">
        <v>229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</row>
    <row r="195" spans="1:16" ht="24">
      <c r="A195" s="14" t="s">
        <v>21</v>
      </c>
      <c r="B195" s="70" t="s">
        <v>52</v>
      </c>
      <c r="C195" s="14" t="s">
        <v>23</v>
      </c>
      <c r="D195" s="14" t="s">
        <v>23</v>
      </c>
      <c r="E195" s="14">
        <v>0</v>
      </c>
      <c r="F195" s="14">
        <v>0</v>
      </c>
      <c r="G195" s="14" t="s">
        <v>23</v>
      </c>
      <c r="H195" s="14" t="s">
        <v>23</v>
      </c>
      <c r="I195" s="14">
        <v>0</v>
      </c>
      <c r="J195" s="14">
        <v>0</v>
      </c>
      <c r="K195" s="14" t="s">
        <v>23</v>
      </c>
      <c r="L195" s="14">
        <v>0</v>
      </c>
      <c r="M195" s="14" t="s">
        <v>23</v>
      </c>
      <c r="N195" s="14">
        <v>0</v>
      </c>
      <c r="O195" s="14" t="s">
        <v>23</v>
      </c>
      <c r="P195" s="14">
        <v>0</v>
      </c>
    </row>
    <row r="196" spans="1:16" s="135" customFormat="1" ht="15">
      <c r="A196" s="72"/>
      <c r="B196" s="8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 spans="1:16" s="135" customFormat="1" ht="15">
      <c r="A197" s="72"/>
      <c r="B197" s="8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1:16" s="135" customFormat="1" ht="15">
      <c r="A198" s="72"/>
      <c r="B198" s="8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 spans="1:16" s="135" customFormat="1" ht="15">
      <c r="A199" s="72"/>
      <c r="B199" s="8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 spans="1:16" s="135" customFormat="1" ht="15">
      <c r="A200" s="72"/>
      <c r="B200" s="8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 spans="1:16" s="135" customFormat="1" ht="15">
      <c r="A201" s="72"/>
      <c r="B201" s="8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3" spans="1:12" ht="15">
      <c r="A203" s="183" t="s">
        <v>140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</row>
    <row r="204" spans="1:12" ht="15">
      <c r="A204" s="183" t="s">
        <v>141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</row>
    <row r="205" spans="12:13" ht="15">
      <c r="L205" s="26"/>
      <c r="M205" s="79" t="s">
        <v>2</v>
      </c>
    </row>
    <row r="206" spans="1:13" s="28" customFormat="1" ht="18.75" customHeight="1">
      <c r="A206" s="185" t="s">
        <v>31</v>
      </c>
      <c r="B206" s="185" t="s">
        <v>53</v>
      </c>
      <c r="C206" s="188" t="s">
        <v>54</v>
      </c>
      <c r="D206" s="189"/>
      <c r="E206" s="151" t="s">
        <v>109</v>
      </c>
      <c r="F206" s="192"/>
      <c r="G206" s="152"/>
      <c r="H206" s="151" t="s">
        <v>110</v>
      </c>
      <c r="I206" s="192"/>
      <c r="J206" s="152"/>
      <c r="K206" s="151" t="s">
        <v>96</v>
      </c>
      <c r="L206" s="192"/>
      <c r="M206" s="152"/>
    </row>
    <row r="207" spans="1:13" s="28" customFormat="1" ht="24">
      <c r="A207" s="185"/>
      <c r="B207" s="185"/>
      <c r="C207" s="190"/>
      <c r="D207" s="191"/>
      <c r="E207" s="114" t="s">
        <v>15</v>
      </c>
      <c r="F207" s="114" t="s">
        <v>16</v>
      </c>
      <c r="G207" s="114" t="s">
        <v>55</v>
      </c>
      <c r="H207" s="114" t="s">
        <v>15</v>
      </c>
      <c r="I207" s="114" t="s">
        <v>16</v>
      </c>
      <c r="J207" s="114" t="s">
        <v>19</v>
      </c>
      <c r="K207" s="114" t="s">
        <v>15</v>
      </c>
      <c r="L207" s="114" t="s">
        <v>16</v>
      </c>
      <c r="M207" s="114" t="s">
        <v>56</v>
      </c>
    </row>
    <row r="208" spans="1:13" s="28" customFormat="1" ht="12">
      <c r="A208" s="70">
        <v>1</v>
      </c>
      <c r="B208" s="70">
        <v>2</v>
      </c>
      <c r="C208" s="151">
        <v>3</v>
      </c>
      <c r="D208" s="152"/>
      <c r="E208" s="114">
        <v>4</v>
      </c>
      <c r="F208" s="114">
        <v>5</v>
      </c>
      <c r="G208" s="114">
        <v>6</v>
      </c>
      <c r="H208" s="114">
        <v>7</v>
      </c>
      <c r="I208" s="114">
        <v>8</v>
      </c>
      <c r="J208" s="114">
        <v>9</v>
      </c>
      <c r="K208" s="114">
        <v>10</v>
      </c>
      <c r="L208" s="114">
        <v>11</v>
      </c>
      <c r="M208" s="114">
        <v>12</v>
      </c>
    </row>
    <row r="209" spans="1:13" ht="48" customHeight="1">
      <c r="A209" s="14" t="s">
        <v>21</v>
      </c>
      <c r="B209" s="138">
        <v>0</v>
      </c>
      <c r="C209" s="199">
        <v>0</v>
      </c>
      <c r="D209" s="200"/>
      <c r="E209" s="41">
        <v>0</v>
      </c>
      <c r="F209" s="41">
        <v>0</v>
      </c>
      <c r="G209" s="41">
        <v>0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</row>
    <row r="210" spans="1:13" s="55" customFormat="1" ht="14.25">
      <c r="A210" s="51" t="s">
        <v>21</v>
      </c>
      <c r="B210" s="51" t="s">
        <v>1</v>
      </c>
      <c r="C210" s="177">
        <v>0</v>
      </c>
      <c r="D210" s="178"/>
      <c r="E210" s="137">
        <v>0</v>
      </c>
      <c r="F210" s="137">
        <f>F209</f>
        <v>0</v>
      </c>
      <c r="G210" s="137">
        <f>G209</f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</row>
    <row r="212" spans="1:9" ht="15">
      <c r="A212" s="170" t="s">
        <v>133</v>
      </c>
      <c r="B212" s="170"/>
      <c r="C212" s="170"/>
      <c r="D212" s="170"/>
      <c r="E212" s="170"/>
      <c r="F212" s="170"/>
      <c r="G212" s="170"/>
      <c r="H212" s="170"/>
      <c r="I212" s="170"/>
    </row>
    <row r="213" ht="15">
      <c r="I213" s="26" t="s">
        <v>2</v>
      </c>
    </row>
    <row r="214" spans="1:9" ht="21.75" customHeight="1">
      <c r="A214" s="168" t="s">
        <v>33</v>
      </c>
      <c r="B214" s="168" t="s">
        <v>53</v>
      </c>
      <c r="C214" s="168" t="s">
        <v>54</v>
      </c>
      <c r="D214" s="168" t="s">
        <v>29</v>
      </c>
      <c r="E214" s="168"/>
      <c r="F214" s="168"/>
      <c r="G214" s="168" t="s">
        <v>99</v>
      </c>
      <c r="H214" s="168"/>
      <c r="I214" s="168"/>
    </row>
    <row r="215" spans="1:9" ht="33" customHeight="1">
      <c r="A215" s="168"/>
      <c r="B215" s="168"/>
      <c r="C215" s="168"/>
      <c r="D215" s="14" t="s">
        <v>15</v>
      </c>
      <c r="E215" s="14" t="s">
        <v>16</v>
      </c>
      <c r="F215" s="14" t="s">
        <v>55</v>
      </c>
      <c r="G215" s="14" t="s">
        <v>15</v>
      </c>
      <c r="H215" s="14" t="s">
        <v>16</v>
      </c>
      <c r="I215" s="14" t="s">
        <v>19</v>
      </c>
    </row>
    <row r="216" spans="1:9" ht="15">
      <c r="A216" s="14">
        <v>1</v>
      </c>
      <c r="B216" s="14">
        <v>2</v>
      </c>
      <c r="C216" s="14">
        <v>3</v>
      </c>
      <c r="D216" s="14">
        <v>4</v>
      </c>
      <c r="E216" s="14">
        <v>5</v>
      </c>
      <c r="F216" s="14">
        <v>6</v>
      </c>
      <c r="G216" s="14">
        <v>7</v>
      </c>
      <c r="H216" s="14">
        <v>8</v>
      </c>
      <c r="I216" s="14">
        <v>9</v>
      </c>
    </row>
    <row r="217" spans="1:9" ht="15">
      <c r="A217" s="14" t="s">
        <v>21</v>
      </c>
      <c r="B217" s="138">
        <v>0</v>
      </c>
      <c r="C217" s="138">
        <v>0</v>
      </c>
      <c r="D217" s="138">
        <v>0</v>
      </c>
      <c r="E217" s="138">
        <v>0</v>
      </c>
      <c r="F217" s="138">
        <v>0</v>
      </c>
      <c r="G217" s="138">
        <v>0</v>
      </c>
      <c r="H217" s="138">
        <v>0</v>
      </c>
      <c r="I217" s="138">
        <v>0</v>
      </c>
    </row>
    <row r="218" spans="1:9" ht="15">
      <c r="A218" s="14" t="s">
        <v>21</v>
      </c>
      <c r="B218" s="138" t="s">
        <v>1</v>
      </c>
      <c r="C218" s="138">
        <v>0</v>
      </c>
      <c r="D218" s="138">
        <v>0</v>
      </c>
      <c r="E218" s="138">
        <v>0</v>
      </c>
      <c r="F218" s="138">
        <v>0</v>
      </c>
      <c r="G218" s="138">
        <v>0</v>
      </c>
      <c r="H218" s="138">
        <v>0</v>
      </c>
      <c r="I218" s="138">
        <v>0</v>
      </c>
    </row>
    <row r="220" spans="1:13" ht="15">
      <c r="A220" s="170" t="s">
        <v>134</v>
      </c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</row>
    <row r="221" spans="13:18" ht="15">
      <c r="M221" s="26" t="s">
        <v>2</v>
      </c>
      <c r="Q221" s="125"/>
      <c r="R221" s="120"/>
    </row>
    <row r="222" spans="1:18" s="23" customFormat="1" ht="15" customHeight="1">
      <c r="A222" s="201" t="s">
        <v>57</v>
      </c>
      <c r="B222" s="201" t="s">
        <v>58</v>
      </c>
      <c r="C222" s="169" t="s">
        <v>59</v>
      </c>
      <c r="D222" s="169" t="s">
        <v>109</v>
      </c>
      <c r="E222" s="169"/>
      <c r="F222" s="169" t="s">
        <v>110</v>
      </c>
      <c r="G222" s="169"/>
      <c r="H222" s="169" t="s">
        <v>96</v>
      </c>
      <c r="I222" s="169"/>
      <c r="J222" s="169" t="s">
        <v>29</v>
      </c>
      <c r="K222" s="169"/>
      <c r="L222" s="169" t="s">
        <v>99</v>
      </c>
      <c r="M222" s="169"/>
      <c r="Q222" s="125"/>
      <c r="R222" s="126"/>
    </row>
    <row r="223" spans="1:18" s="23" customFormat="1" ht="68.25" customHeight="1">
      <c r="A223" s="202"/>
      <c r="B223" s="202"/>
      <c r="C223" s="169"/>
      <c r="D223" s="45" t="s">
        <v>60</v>
      </c>
      <c r="E223" s="45" t="s">
        <v>61</v>
      </c>
      <c r="F223" s="45" t="s">
        <v>60</v>
      </c>
      <c r="G223" s="45" t="s">
        <v>61</v>
      </c>
      <c r="H223" s="45" t="s">
        <v>60</v>
      </c>
      <c r="I223" s="45" t="s">
        <v>61</v>
      </c>
      <c r="J223" s="45" t="s">
        <v>60</v>
      </c>
      <c r="K223" s="45" t="s">
        <v>61</v>
      </c>
      <c r="L223" s="45" t="s">
        <v>60</v>
      </c>
      <c r="M223" s="45" t="s">
        <v>61</v>
      </c>
      <c r="Q223" s="125"/>
      <c r="R223" s="126"/>
    </row>
    <row r="224" spans="1:18" s="28" customFormat="1" ht="15">
      <c r="A224" s="70">
        <v>1</v>
      </c>
      <c r="B224" s="70">
        <v>2</v>
      </c>
      <c r="C224" s="70">
        <v>3</v>
      </c>
      <c r="D224" s="70">
        <v>4</v>
      </c>
      <c r="E224" s="70">
        <v>5</v>
      </c>
      <c r="F224" s="70">
        <v>6</v>
      </c>
      <c r="G224" s="70">
        <v>7</v>
      </c>
      <c r="H224" s="70">
        <v>8</v>
      </c>
      <c r="I224" s="70">
        <v>9</v>
      </c>
      <c r="J224" s="70">
        <v>10</v>
      </c>
      <c r="K224" s="70">
        <v>11</v>
      </c>
      <c r="L224" s="70">
        <v>12</v>
      </c>
      <c r="M224" s="70">
        <v>13</v>
      </c>
      <c r="Q224" s="125"/>
      <c r="R224" s="127"/>
    </row>
    <row r="225" spans="1:13" ht="15">
      <c r="A225" s="14" t="s">
        <v>21</v>
      </c>
      <c r="B225" s="14">
        <v>0</v>
      </c>
      <c r="C225" s="68">
        <v>0</v>
      </c>
      <c r="D225" s="68">
        <v>0</v>
      </c>
      <c r="E225" s="68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</row>
    <row r="227" spans="1:16" ht="24.75" customHeight="1">
      <c r="A227" s="220" t="s">
        <v>118</v>
      </c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</row>
    <row r="228" spans="1:16" s="119" customFormat="1" ht="21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</row>
    <row r="229" spans="1:16" s="119" customFormat="1" ht="21" customHeight="1">
      <c r="A229" s="165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</row>
    <row r="230" spans="1:16" s="121" customFormat="1" ht="21" customHeight="1">
      <c r="A230" s="165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</row>
    <row r="231" spans="1:16" s="115" customFormat="1" ht="8.25" customHeight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1:10" ht="18" customHeight="1">
      <c r="A232" s="183" t="s">
        <v>119</v>
      </c>
      <c r="B232" s="183"/>
      <c r="C232" s="183"/>
      <c r="D232" s="183"/>
      <c r="E232" s="183"/>
      <c r="F232" s="183"/>
      <c r="G232" s="183"/>
      <c r="H232" s="183"/>
      <c r="I232" s="183"/>
      <c r="J232" s="183"/>
    </row>
    <row r="233" spans="1:10" ht="15">
      <c r="A233" s="183" t="s">
        <v>120</v>
      </c>
      <c r="B233" s="183"/>
      <c r="C233" s="183"/>
      <c r="D233" s="183"/>
      <c r="E233" s="183"/>
      <c r="F233" s="183"/>
      <c r="G233" s="183"/>
      <c r="H233" s="183"/>
      <c r="I233" s="183"/>
      <c r="J233" s="183"/>
    </row>
    <row r="234" ht="15">
      <c r="J234" s="11" t="s">
        <v>2</v>
      </c>
    </row>
    <row r="235" spans="1:10" s="23" customFormat="1" ht="48" customHeight="1">
      <c r="A235" s="169" t="s">
        <v>62</v>
      </c>
      <c r="B235" s="169" t="s">
        <v>14</v>
      </c>
      <c r="C235" s="169" t="s">
        <v>63</v>
      </c>
      <c r="D235" s="169" t="s">
        <v>64</v>
      </c>
      <c r="E235" s="169" t="s">
        <v>65</v>
      </c>
      <c r="F235" s="169" t="s">
        <v>66</v>
      </c>
      <c r="G235" s="169" t="s">
        <v>67</v>
      </c>
      <c r="H235" s="169" t="s">
        <v>68</v>
      </c>
      <c r="I235" s="169"/>
      <c r="J235" s="169" t="s">
        <v>69</v>
      </c>
    </row>
    <row r="236" spans="1:10" s="23" customFormat="1" ht="26.25" customHeight="1">
      <c r="A236" s="169"/>
      <c r="B236" s="169"/>
      <c r="C236" s="169"/>
      <c r="D236" s="169"/>
      <c r="E236" s="169"/>
      <c r="F236" s="169"/>
      <c r="G236" s="169"/>
      <c r="H236" s="45" t="s">
        <v>70</v>
      </c>
      <c r="I236" s="45" t="s">
        <v>71</v>
      </c>
      <c r="J236" s="169"/>
    </row>
    <row r="237" spans="1:10" s="23" customFormat="1" ht="19.5" customHeight="1">
      <c r="A237" s="45">
        <v>1</v>
      </c>
      <c r="B237" s="45">
        <v>2</v>
      </c>
      <c r="C237" s="45">
        <v>3</v>
      </c>
      <c r="D237" s="45">
        <v>4</v>
      </c>
      <c r="E237" s="45">
        <v>5</v>
      </c>
      <c r="F237" s="45">
        <v>6</v>
      </c>
      <c r="G237" s="45">
        <v>7</v>
      </c>
      <c r="H237" s="45">
        <v>8</v>
      </c>
      <c r="I237" s="45">
        <v>9</v>
      </c>
      <c r="J237" s="45">
        <v>10</v>
      </c>
    </row>
    <row r="238" spans="1:10" ht="15">
      <c r="A238" s="14" t="s">
        <v>21</v>
      </c>
      <c r="B238" s="14" t="s">
        <v>1</v>
      </c>
      <c r="C238" s="14">
        <v>0</v>
      </c>
      <c r="D238" s="68">
        <v>0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</row>
    <row r="240" spans="1:12" ht="15">
      <c r="A240" s="170" t="s">
        <v>121</v>
      </c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</row>
    <row r="241" ht="15">
      <c r="L241" s="132" t="s">
        <v>2</v>
      </c>
    </row>
    <row r="242" spans="1:12" s="23" customFormat="1" ht="11.25">
      <c r="A242" s="169" t="s">
        <v>62</v>
      </c>
      <c r="B242" s="169" t="s">
        <v>14</v>
      </c>
      <c r="C242" s="169" t="s">
        <v>47</v>
      </c>
      <c r="D242" s="169"/>
      <c r="E242" s="169"/>
      <c r="F242" s="169"/>
      <c r="G242" s="169"/>
      <c r="H242" s="169" t="s">
        <v>48</v>
      </c>
      <c r="I242" s="169"/>
      <c r="J242" s="169"/>
      <c r="K242" s="169"/>
      <c r="L242" s="169"/>
    </row>
    <row r="243" spans="1:12" s="23" customFormat="1" ht="45" customHeight="1">
      <c r="A243" s="169"/>
      <c r="B243" s="169"/>
      <c r="C243" s="169" t="s">
        <v>72</v>
      </c>
      <c r="D243" s="169" t="s">
        <v>73</v>
      </c>
      <c r="E243" s="169" t="s">
        <v>74</v>
      </c>
      <c r="F243" s="169"/>
      <c r="G243" s="169" t="s">
        <v>75</v>
      </c>
      <c r="H243" s="169" t="s">
        <v>76</v>
      </c>
      <c r="I243" s="169" t="s">
        <v>77</v>
      </c>
      <c r="J243" s="169" t="s">
        <v>74</v>
      </c>
      <c r="K243" s="169"/>
      <c r="L243" s="169" t="s">
        <v>78</v>
      </c>
    </row>
    <row r="244" spans="1:12" s="23" customFormat="1" ht="22.5">
      <c r="A244" s="169"/>
      <c r="B244" s="169"/>
      <c r="C244" s="169"/>
      <c r="D244" s="169"/>
      <c r="E244" s="45" t="s">
        <v>70</v>
      </c>
      <c r="F244" s="45" t="s">
        <v>71</v>
      </c>
      <c r="G244" s="169"/>
      <c r="H244" s="169"/>
      <c r="I244" s="169"/>
      <c r="J244" s="45" t="s">
        <v>70</v>
      </c>
      <c r="K244" s="45" t="s">
        <v>71</v>
      </c>
      <c r="L244" s="169"/>
    </row>
    <row r="245" spans="1:12" s="23" customFormat="1" ht="17.25" customHeight="1">
      <c r="A245" s="45">
        <v>1</v>
      </c>
      <c r="B245" s="45">
        <v>2</v>
      </c>
      <c r="C245" s="45">
        <v>3</v>
      </c>
      <c r="D245" s="45">
        <v>4</v>
      </c>
      <c r="E245" s="45">
        <v>5</v>
      </c>
      <c r="F245" s="45">
        <v>6</v>
      </c>
      <c r="G245" s="45">
        <v>7</v>
      </c>
      <c r="H245" s="45">
        <v>8</v>
      </c>
      <c r="I245" s="45">
        <v>9</v>
      </c>
      <c r="J245" s="45">
        <v>10</v>
      </c>
      <c r="K245" s="45">
        <v>11</v>
      </c>
      <c r="L245" s="45">
        <v>12</v>
      </c>
    </row>
    <row r="246" spans="1:12" ht="15">
      <c r="A246" s="14" t="s">
        <v>21</v>
      </c>
      <c r="B246" s="14" t="s">
        <v>1</v>
      </c>
      <c r="C246" s="14">
        <v>0</v>
      </c>
      <c r="D246" s="68">
        <v>0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</row>
    <row r="248" spans="1:9" ht="15">
      <c r="A248" s="170" t="s">
        <v>122</v>
      </c>
      <c r="B248" s="170"/>
      <c r="C248" s="170"/>
      <c r="D248" s="170"/>
      <c r="E248" s="170"/>
      <c r="F248" s="170"/>
      <c r="G248" s="170"/>
      <c r="H248" s="170"/>
      <c r="I248" s="170"/>
    </row>
    <row r="249" spans="9:11" ht="15">
      <c r="I249" s="26"/>
      <c r="J249" s="79"/>
      <c r="K249" s="132" t="s">
        <v>2</v>
      </c>
    </row>
    <row r="250" spans="1:12" s="23" customFormat="1" ht="68.25" customHeight="1">
      <c r="A250" s="45" t="s">
        <v>62</v>
      </c>
      <c r="B250" s="45" t="s">
        <v>14</v>
      </c>
      <c r="C250" s="45" t="s">
        <v>63</v>
      </c>
      <c r="D250" s="45" t="s">
        <v>79</v>
      </c>
      <c r="E250" s="45" t="s">
        <v>208</v>
      </c>
      <c r="F250" s="45" t="s">
        <v>206</v>
      </c>
      <c r="G250" s="45" t="s">
        <v>207</v>
      </c>
      <c r="H250" s="153" t="s">
        <v>80</v>
      </c>
      <c r="I250" s="154"/>
      <c r="J250" s="169" t="s">
        <v>81</v>
      </c>
      <c r="K250" s="169"/>
      <c r="L250" s="169"/>
    </row>
    <row r="251" spans="1:12" s="23" customFormat="1" ht="11.25">
      <c r="A251" s="45">
        <v>1</v>
      </c>
      <c r="B251" s="45">
        <v>2</v>
      </c>
      <c r="C251" s="45">
        <v>3</v>
      </c>
      <c r="D251" s="45">
        <v>4</v>
      </c>
      <c r="E251" s="45">
        <v>5</v>
      </c>
      <c r="F251" s="45">
        <v>6</v>
      </c>
      <c r="G251" s="45">
        <v>7</v>
      </c>
      <c r="H251" s="153">
        <v>8</v>
      </c>
      <c r="I251" s="154"/>
      <c r="J251" s="169">
        <v>9</v>
      </c>
      <c r="K251" s="169"/>
      <c r="L251" s="169"/>
    </row>
    <row r="252" spans="1:12" s="130" customFormat="1" ht="29.25" customHeight="1">
      <c r="A252" s="129"/>
      <c r="B252" s="138">
        <v>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239">
        <v>0</v>
      </c>
      <c r="I252" s="240"/>
      <c r="J252" s="239">
        <v>0</v>
      </c>
      <c r="K252" s="241"/>
      <c r="L252" s="240"/>
    </row>
    <row r="253" spans="1:12" s="55" customFormat="1" ht="14.25">
      <c r="A253" s="51" t="s">
        <v>21</v>
      </c>
      <c r="B253" s="51" t="s">
        <v>1</v>
      </c>
      <c r="C253" s="53">
        <f>C252</f>
        <v>0</v>
      </c>
      <c r="D253" s="53">
        <f>D252</f>
        <v>0</v>
      </c>
      <c r="E253" s="53">
        <f>E252</f>
        <v>0</v>
      </c>
      <c r="F253" s="53">
        <f>F252</f>
        <v>0</v>
      </c>
      <c r="G253" s="53">
        <f>G252</f>
        <v>0</v>
      </c>
      <c r="H253" s="222">
        <v>0</v>
      </c>
      <c r="I253" s="223"/>
      <c r="J253" s="221">
        <v>0</v>
      </c>
      <c r="K253" s="221"/>
      <c r="L253" s="221"/>
    </row>
    <row r="255" s="130" customFormat="1" ht="15"/>
    <row r="256" s="130" customFormat="1" ht="15"/>
    <row r="257" spans="1:9" ht="16.5" customHeight="1">
      <c r="A257" s="204" t="s">
        <v>123</v>
      </c>
      <c r="B257" s="204"/>
      <c r="C257" s="204"/>
      <c r="D257" s="204"/>
      <c r="E257" s="204"/>
      <c r="F257" s="204"/>
      <c r="G257" s="204"/>
      <c r="H257" s="204"/>
      <c r="I257" s="204"/>
    </row>
    <row r="258" spans="1:9" s="119" customFormat="1" ht="16.5" customHeight="1">
      <c r="A258" s="117"/>
      <c r="B258" s="117"/>
      <c r="C258" s="117"/>
      <c r="D258" s="117"/>
      <c r="E258" s="117"/>
      <c r="F258" s="117"/>
      <c r="G258" s="117"/>
      <c r="H258" s="117"/>
      <c r="I258" s="117"/>
    </row>
    <row r="259" spans="1:9" s="119" customFormat="1" ht="16.5" customHeight="1">
      <c r="A259" s="117"/>
      <c r="B259" s="117"/>
      <c r="C259" s="117"/>
      <c r="D259" s="117"/>
      <c r="E259" s="117"/>
      <c r="F259" s="117"/>
      <c r="G259" s="117"/>
      <c r="H259" s="117"/>
      <c r="I259" s="117"/>
    </row>
    <row r="260" spans="1:16" ht="33" customHeight="1">
      <c r="A260" s="220" t="s">
        <v>124</v>
      </c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</row>
    <row r="261" spans="1:16" s="69" customFormat="1" ht="21.75" customHeight="1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</row>
    <row r="262" spans="1:16" s="119" customFormat="1" ht="21.75" customHeight="1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1:16" s="119" customFormat="1" ht="21.75" customHeight="1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1:16" s="119" customFormat="1" ht="21.75" customHeight="1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6" spans="1:9" ht="15" customHeight="1">
      <c r="A266" s="170" t="s">
        <v>4</v>
      </c>
      <c r="B266" s="170"/>
      <c r="C266" s="18"/>
      <c r="D266" s="19"/>
      <c r="G266" s="203" t="s">
        <v>231</v>
      </c>
      <c r="H266" s="203"/>
      <c r="I266" s="203"/>
    </row>
    <row r="267" spans="1:9" ht="15">
      <c r="A267" s="20"/>
      <c r="B267" s="21"/>
      <c r="D267" s="18" t="s">
        <v>5</v>
      </c>
      <c r="G267" s="205" t="s">
        <v>6</v>
      </c>
      <c r="H267" s="205"/>
      <c r="I267" s="205"/>
    </row>
    <row r="268" spans="1:9" s="119" customFormat="1" ht="15">
      <c r="A268" s="116"/>
      <c r="B268" s="21"/>
      <c r="D268" s="118"/>
      <c r="G268" s="72"/>
      <c r="H268" s="72"/>
      <c r="I268" s="72"/>
    </row>
    <row r="269" spans="1:9" s="119" customFormat="1" ht="15">
      <c r="A269" s="116"/>
      <c r="B269" s="21"/>
      <c r="D269" s="118"/>
      <c r="G269" s="72"/>
      <c r="H269" s="72"/>
      <c r="I269" s="72"/>
    </row>
    <row r="270" spans="1:9" s="69" customFormat="1" ht="15">
      <c r="A270" s="67"/>
      <c r="B270" s="21"/>
      <c r="D270" s="71"/>
      <c r="G270" s="72"/>
      <c r="H270" s="72"/>
      <c r="I270" s="72"/>
    </row>
    <row r="271" spans="1:9" s="69" customFormat="1" ht="15">
      <c r="A271" s="67"/>
      <c r="B271" s="21"/>
      <c r="D271" s="71"/>
      <c r="G271" s="72"/>
      <c r="H271" s="72"/>
      <c r="I271" s="72"/>
    </row>
    <row r="272" spans="1:9" ht="15" customHeight="1">
      <c r="A272" s="170" t="s">
        <v>7</v>
      </c>
      <c r="B272" s="170"/>
      <c r="C272" s="18"/>
      <c r="D272" s="19"/>
      <c r="G272" s="203" t="s">
        <v>234</v>
      </c>
      <c r="H272" s="203"/>
      <c r="I272" s="203"/>
    </row>
    <row r="273" spans="1:9" ht="15">
      <c r="A273" s="22"/>
      <c r="B273" s="18"/>
      <c r="C273" s="18"/>
      <c r="D273" s="18" t="s">
        <v>5</v>
      </c>
      <c r="G273" s="205" t="s">
        <v>6</v>
      </c>
      <c r="H273" s="205"/>
      <c r="I273" s="205"/>
    </row>
  </sheetData>
  <sheetProtection/>
  <mergeCells count="246">
    <mergeCell ref="J253:L253"/>
    <mergeCell ref="H252:I252"/>
    <mergeCell ref="H251:I251"/>
    <mergeCell ref="H250:I250"/>
    <mergeCell ref="H253:I253"/>
    <mergeCell ref="J250:L250"/>
    <mergeCell ref="J251:L251"/>
    <mergeCell ref="B214:B215"/>
    <mergeCell ref="A260:P260"/>
    <mergeCell ref="B81:C81"/>
    <mergeCell ref="B82:C82"/>
    <mergeCell ref="B83:C83"/>
    <mergeCell ref="B84:C84"/>
    <mergeCell ref="B85:C85"/>
    <mergeCell ref="B86:C86"/>
    <mergeCell ref="A166:B166"/>
    <mergeCell ref="J252:L252"/>
    <mergeCell ref="A167:B167"/>
    <mergeCell ref="C206:D207"/>
    <mergeCell ref="B60:C60"/>
    <mergeCell ref="B61:C61"/>
    <mergeCell ref="B62:C62"/>
    <mergeCell ref="D48:G48"/>
    <mergeCell ref="B75:C75"/>
    <mergeCell ref="B76:C76"/>
    <mergeCell ref="G66:J66"/>
    <mergeCell ref="C66:F66"/>
    <mergeCell ref="A168:B168"/>
    <mergeCell ref="A169:B169"/>
    <mergeCell ref="A227:P227"/>
    <mergeCell ref="D23:G23"/>
    <mergeCell ref="H23:K23"/>
    <mergeCell ref="L23:O23"/>
    <mergeCell ref="B23:C24"/>
    <mergeCell ref="B25:C25"/>
    <mergeCell ref="A212:I212"/>
    <mergeCell ref="A214:A215"/>
    <mergeCell ref="O13:P13"/>
    <mergeCell ref="O14:P14"/>
    <mergeCell ref="C156:D156"/>
    <mergeCell ref="A156:B157"/>
    <mergeCell ref="E156:F156"/>
    <mergeCell ref="G156:H156"/>
    <mergeCell ref="I156:J156"/>
    <mergeCell ref="K156:L156"/>
    <mergeCell ref="B58:C58"/>
    <mergeCell ref="B59:C59"/>
    <mergeCell ref="A10:D10"/>
    <mergeCell ref="I10:M10"/>
    <mergeCell ref="I11:M11"/>
    <mergeCell ref="A12:F12"/>
    <mergeCell ref="O11:P11"/>
    <mergeCell ref="O12:P12"/>
    <mergeCell ref="A11:D11"/>
    <mergeCell ref="N1:P1"/>
    <mergeCell ref="N2:P2"/>
    <mergeCell ref="N3:P3"/>
    <mergeCell ref="N4:P4"/>
    <mergeCell ref="N5:P5"/>
    <mergeCell ref="A14:B14"/>
    <mergeCell ref="D14:E14"/>
    <mergeCell ref="G14:H14"/>
    <mergeCell ref="I14:N14"/>
    <mergeCell ref="A9:D9"/>
    <mergeCell ref="A272:B272"/>
    <mergeCell ref="H235:I235"/>
    <mergeCell ref="A232:J232"/>
    <mergeCell ref="A233:J233"/>
    <mergeCell ref="J235:J236"/>
    <mergeCell ref="I12:M12"/>
    <mergeCell ref="A13:B13"/>
    <mergeCell ref="D13:E13"/>
    <mergeCell ref="G13:H13"/>
    <mergeCell ref="I13:N13"/>
    <mergeCell ref="A240:L240"/>
    <mergeCell ref="C242:G242"/>
    <mergeCell ref="H242:L242"/>
    <mergeCell ref="G273:I273"/>
    <mergeCell ref="G243:G244"/>
    <mergeCell ref="H243:H244"/>
    <mergeCell ref="I243:I244"/>
    <mergeCell ref="J243:K243"/>
    <mergeCell ref="L243:L244"/>
    <mergeCell ref="A248:I248"/>
    <mergeCell ref="G272:I272"/>
    <mergeCell ref="A242:A244"/>
    <mergeCell ref="B242:B244"/>
    <mergeCell ref="C243:C244"/>
    <mergeCell ref="D243:D244"/>
    <mergeCell ref="E243:F243"/>
    <mergeCell ref="G266:I266"/>
    <mergeCell ref="A257:I257"/>
    <mergeCell ref="A266:B266"/>
    <mergeCell ref="G267:I267"/>
    <mergeCell ref="J222:K222"/>
    <mergeCell ref="L222:M222"/>
    <mergeCell ref="A235:A236"/>
    <mergeCell ref="B235:B236"/>
    <mergeCell ref="C235:C236"/>
    <mergeCell ref="D235:D236"/>
    <mergeCell ref="E235:E236"/>
    <mergeCell ref="F235:F236"/>
    <mergeCell ref="A222:A223"/>
    <mergeCell ref="B222:B223"/>
    <mergeCell ref="C222:C223"/>
    <mergeCell ref="D222:E222"/>
    <mergeCell ref="F222:G222"/>
    <mergeCell ref="H222:I222"/>
    <mergeCell ref="B206:B207"/>
    <mergeCell ref="O174:O175"/>
    <mergeCell ref="C209:D209"/>
    <mergeCell ref="C210:D210"/>
    <mergeCell ref="E206:G206"/>
    <mergeCell ref="H206:J206"/>
    <mergeCell ref="K206:M206"/>
    <mergeCell ref="A188:P188"/>
    <mergeCell ref="A206:A207"/>
    <mergeCell ref="P174:P175"/>
    <mergeCell ref="A203:L203"/>
    <mergeCell ref="A204:L204"/>
    <mergeCell ref="G174:H174"/>
    <mergeCell ref="I174:J174"/>
    <mergeCell ref="K174:K175"/>
    <mergeCell ref="L174:L175"/>
    <mergeCell ref="M174:M175"/>
    <mergeCell ref="N174:N175"/>
    <mergeCell ref="A181:P181"/>
    <mergeCell ref="A171:P171"/>
    <mergeCell ref="A173:A175"/>
    <mergeCell ref="B173:B175"/>
    <mergeCell ref="C173:F173"/>
    <mergeCell ref="G173:J173"/>
    <mergeCell ref="K173:L173"/>
    <mergeCell ref="M173:N173"/>
    <mergeCell ref="O173:P173"/>
    <mergeCell ref="C174:D174"/>
    <mergeCell ref="E174:F174"/>
    <mergeCell ref="A154:K154"/>
    <mergeCell ref="B26:C26"/>
    <mergeCell ref="B27:C27"/>
    <mergeCell ref="B28:C28"/>
    <mergeCell ref="B29:C29"/>
    <mergeCell ref="B30:C30"/>
    <mergeCell ref="B31:C31"/>
    <mergeCell ref="B32:C32"/>
    <mergeCell ref="B36:C37"/>
    <mergeCell ref="K116:M116"/>
    <mergeCell ref="A134:J134"/>
    <mergeCell ref="A136:A137"/>
    <mergeCell ref="B136:B137"/>
    <mergeCell ref="C136:C137"/>
    <mergeCell ref="D136:D137"/>
    <mergeCell ref="E136:G136"/>
    <mergeCell ref="H136:J136"/>
    <mergeCell ref="A116:A117"/>
    <mergeCell ref="B116:B117"/>
    <mergeCell ref="C116:C117"/>
    <mergeCell ref="D116:D117"/>
    <mergeCell ref="E116:G116"/>
    <mergeCell ref="H116:J116"/>
    <mergeCell ref="A107:A108"/>
    <mergeCell ref="B107:B108"/>
    <mergeCell ref="C107:F107"/>
    <mergeCell ref="G107:J107"/>
    <mergeCell ref="A113:M113"/>
    <mergeCell ref="A114:M114"/>
    <mergeCell ref="A99:A100"/>
    <mergeCell ref="B99:B100"/>
    <mergeCell ref="C99:F99"/>
    <mergeCell ref="G99:J99"/>
    <mergeCell ref="K99:N99"/>
    <mergeCell ref="A105:J105"/>
    <mergeCell ref="A97:N97"/>
    <mergeCell ref="A71:J71"/>
    <mergeCell ref="A73:A74"/>
    <mergeCell ref="A89:J89"/>
    <mergeCell ref="B73:C74"/>
    <mergeCell ref="D73:G73"/>
    <mergeCell ref="A91:A92"/>
    <mergeCell ref="B77:C77"/>
    <mergeCell ref="B78:C78"/>
    <mergeCell ref="B79:C79"/>
    <mergeCell ref="A96:N96"/>
    <mergeCell ref="B80:C80"/>
    <mergeCell ref="B87:C87"/>
    <mergeCell ref="H73:K73"/>
    <mergeCell ref="A66:A67"/>
    <mergeCell ref="B66:B67"/>
    <mergeCell ref="L48:O48"/>
    <mergeCell ref="A64:N64"/>
    <mergeCell ref="K66:N66"/>
    <mergeCell ref="B91:B92"/>
    <mergeCell ref="C91:F91"/>
    <mergeCell ref="G91:J91"/>
    <mergeCell ref="D36:G36"/>
    <mergeCell ref="H36:K36"/>
    <mergeCell ref="A34:J34"/>
    <mergeCell ref="A36:A37"/>
    <mergeCell ref="A45:N45"/>
    <mergeCell ref="B39:C39"/>
    <mergeCell ref="B40:C40"/>
    <mergeCell ref="B41:C41"/>
    <mergeCell ref="B42:C42"/>
    <mergeCell ref="B38:C38"/>
    <mergeCell ref="A23:A24"/>
    <mergeCell ref="B50:C50"/>
    <mergeCell ref="B51:C51"/>
    <mergeCell ref="B52:C52"/>
    <mergeCell ref="B53:C53"/>
    <mergeCell ref="B54:C54"/>
    <mergeCell ref="A46:N46"/>
    <mergeCell ref="A48:A49"/>
    <mergeCell ref="B48:C49"/>
    <mergeCell ref="H48:K48"/>
    <mergeCell ref="A16:P16"/>
    <mergeCell ref="A17:P17"/>
    <mergeCell ref="A18:P18"/>
    <mergeCell ref="A19:P19"/>
    <mergeCell ref="A20:P20"/>
    <mergeCell ref="A21:P21"/>
    <mergeCell ref="A158:B158"/>
    <mergeCell ref="A160:B160"/>
    <mergeCell ref="A159:B159"/>
    <mergeCell ref="A161:B161"/>
    <mergeCell ref="A162:B162"/>
    <mergeCell ref="A163:B163"/>
    <mergeCell ref="A7:P7"/>
    <mergeCell ref="I9:M9"/>
    <mergeCell ref="O9:P9"/>
    <mergeCell ref="O10:P10"/>
    <mergeCell ref="A164:B164"/>
    <mergeCell ref="A165:B165"/>
    <mergeCell ref="B43:C43"/>
    <mergeCell ref="B55:C55"/>
    <mergeCell ref="B56:C56"/>
    <mergeCell ref="B57:C57"/>
    <mergeCell ref="A228:P228"/>
    <mergeCell ref="C208:D208"/>
    <mergeCell ref="A230:P230"/>
    <mergeCell ref="A229:P229"/>
    <mergeCell ref="A261:P261"/>
    <mergeCell ref="C214:C215"/>
    <mergeCell ref="D214:F214"/>
    <mergeCell ref="G214:I214"/>
    <mergeCell ref="G235:G236"/>
    <mergeCell ref="A220:M220"/>
  </mergeCells>
  <printOptions/>
  <pageMargins left="0.3937007874015748" right="0.1968503937007874" top="0.984251968503937" bottom="0.1968503937007874" header="0.31496062992125984" footer="0.1968503937007874"/>
  <pageSetup horizontalDpi="600" verticalDpi="600" orientation="landscape" paperSize="9" scale="63" r:id="rId1"/>
  <rowBreaks count="5" manualBreakCount="5">
    <brk id="33" max="255" man="1"/>
    <brk id="70" max="255" man="1"/>
    <brk id="112" max="255" man="1"/>
    <brk id="153" max="255" man="1"/>
    <brk id="21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60" zoomScalePageLayoutView="0" workbookViewId="0" topLeftCell="A3">
      <selection activeCell="I3" sqref="I3:K3"/>
    </sheetView>
  </sheetViews>
  <sheetFormatPr defaultColWidth="9.140625" defaultRowHeight="15"/>
  <cols>
    <col min="1" max="1" width="18.140625" style="17" customWidth="1"/>
    <col min="2" max="2" width="25.57421875" style="17" customWidth="1"/>
    <col min="3" max="3" width="9.57421875" style="17" customWidth="1"/>
    <col min="4" max="4" width="12.7109375" style="17" customWidth="1"/>
    <col min="5" max="5" width="9.57421875" style="17" customWidth="1"/>
    <col min="6" max="6" width="12.28125" style="17" customWidth="1"/>
    <col min="7" max="7" width="14.00390625" style="17" customWidth="1"/>
    <col min="8" max="8" width="14.8515625" style="17" customWidth="1"/>
    <col min="9" max="16384" width="9.140625" style="17" customWidth="1"/>
  </cols>
  <sheetData>
    <row r="1" spans="8:11" s="27" customFormat="1" ht="15">
      <c r="H1" s="30"/>
      <c r="I1" s="231" t="s">
        <v>93</v>
      </c>
      <c r="J1" s="231"/>
      <c r="K1" s="231"/>
    </row>
    <row r="2" spans="5:11" ht="15">
      <c r="E2" s="23"/>
      <c r="F2" s="23"/>
      <c r="G2" s="23"/>
      <c r="H2" s="24"/>
      <c r="I2" s="232" t="s">
        <v>0</v>
      </c>
      <c r="J2" s="232"/>
      <c r="K2" s="232"/>
    </row>
    <row r="3" spans="5:11" ht="15">
      <c r="E3" s="23"/>
      <c r="F3" s="23"/>
      <c r="G3" s="28"/>
      <c r="H3" s="29"/>
      <c r="I3" s="156" t="s">
        <v>89</v>
      </c>
      <c r="J3" s="156"/>
      <c r="K3" s="156"/>
    </row>
    <row r="4" spans="5:11" ht="15">
      <c r="E4" s="23"/>
      <c r="F4" s="23"/>
      <c r="G4" s="28"/>
      <c r="H4" s="29"/>
      <c r="I4" s="156" t="s">
        <v>90</v>
      </c>
      <c r="J4" s="156"/>
      <c r="K4" s="156"/>
    </row>
    <row r="5" spans="5:11" ht="15">
      <c r="E5" s="23"/>
      <c r="F5" s="23"/>
      <c r="G5" s="32"/>
      <c r="H5" s="31"/>
      <c r="I5" s="157" t="s">
        <v>142</v>
      </c>
      <c r="J5" s="157"/>
      <c r="K5" s="157"/>
    </row>
    <row r="6" spans="5:8" ht="15">
      <c r="E6" s="23"/>
      <c r="F6" s="23"/>
      <c r="G6" s="23"/>
      <c r="H6" s="24"/>
    </row>
    <row r="7" spans="1:8" ht="15">
      <c r="A7" s="229" t="s">
        <v>105</v>
      </c>
      <c r="B7" s="229"/>
      <c r="C7" s="229"/>
      <c r="D7" s="229"/>
      <c r="E7" s="229"/>
      <c r="F7" s="229"/>
      <c r="G7" s="229"/>
      <c r="H7" s="229"/>
    </row>
    <row r="8" spans="1:16" s="97" customFormat="1" ht="25.5" customHeight="1">
      <c r="A8" s="235" t="s">
        <v>212</v>
      </c>
      <c r="B8" s="235"/>
      <c r="C8" s="235"/>
      <c r="D8" s="107"/>
      <c r="E8" s="101"/>
      <c r="F8" s="172"/>
      <c r="G8" s="172"/>
      <c r="H8" s="172"/>
      <c r="I8" s="111"/>
      <c r="J8" s="234"/>
      <c r="K8" s="234"/>
      <c r="L8" s="111"/>
      <c r="M8" s="111"/>
      <c r="N8" s="96"/>
      <c r="O8" s="233"/>
      <c r="P8" s="233"/>
    </row>
    <row r="9" spans="1:16" s="97" customFormat="1" ht="19.5" customHeight="1">
      <c r="A9" s="236" t="s">
        <v>12</v>
      </c>
      <c r="B9" s="236"/>
      <c r="C9" s="236"/>
      <c r="D9" s="102"/>
      <c r="E9" s="103"/>
      <c r="F9" s="206" t="s">
        <v>8</v>
      </c>
      <c r="G9" s="206"/>
      <c r="H9" s="206"/>
      <c r="I9" s="102"/>
      <c r="J9" s="174" t="s">
        <v>188</v>
      </c>
      <c r="K9" s="174"/>
      <c r="L9" s="102"/>
      <c r="M9" s="102"/>
      <c r="N9" s="96"/>
      <c r="O9" s="237"/>
      <c r="P9" s="237"/>
    </row>
    <row r="10" spans="1:16" s="97" customFormat="1" ht="22.5" customHeight="1">
      <c r="A10" s="235" t="s">
        <v>213</v>
      </c>
      <c r="B10" s="235"/>
      <c r="C10" s="235"/>
      <c r="D10" s="107"/>
      <c r="E10" s="101"/>
      <c r="F10" s="172"/>
      <c r="G10" s="172"/>
      <c r="H10" s="172"/>
      <c r="I10" s="111"/>
      <c r="J10" s="234"/>
      <c r="K10" s="234"/>
      <c r="L10" s="111"/>
      <c r="M10" s="111"/>
      <c r="O10" s="233"/>
      <c r="P10" s="233"/>
    </row>
    <row r="11" spans="1:16" s="97" customFormat="1" ht="37.5" customHeight="1">
      <c r="A11" s="236" t="s">
        <v>193</v>
      </c>
      <c r="B11" s="236"/>
      <c r="C11" s="236"/>
      <c r="D11" s="102"/>
      <c r="E11" s="103"/>
      <c r="F11" s="206" t="s">
        <v>194</v>
      </c>
      <c r="G11" s="206"/>
      <c r="H11" s="206"/>
      <c r="I11" s="102"/>
      <c r="J11" s="174" t="s">
        <v>188</v>
      </c>
      <c r="K11" s="174"/>
      <c r="L11" s="102"/>
      <c r="M11" s="102"/>
      <c r="O11" s="237"/>
      <c r="P11" s="237"/>
    </row>
    <row r="12" spans="1:16" s="97" customFormat="1" ht="54.75" customHeight="1">
      <c r="A12" s="106"/>
      <c r="B12" s="105"/>
      <c r="C12" s="108"/>
      <c r="D12" s="105" t="s">
        <v>195</v>
      </c>
      <c r="E12" s="108"/>
      <c r="F12" s="230" t="s">
        <v>200</v>
      </c>
      <c r="G12" s="230"/>
      <c r="H12" s="230"/>
      <c r="I12" s="112"/>
      <c r="J12" s="219" t="s">
        <v>186</v>
      </c>
      <c r="K12" s="219"/>
      <c r="L12" s="112"/>
      <c r="M12" s="112"/>
      <c r="N12" s="112"/>
      <c r="O12" s="238"/>
      <c r="P12" s="238"/>
    </row>
    <row r="13" spans="1:16" s="97" customFormat="1" ht="39.75" customHeight="1">
      <c r="A13" s="109" t="s">
        <v>196</v>
      </c>
      <c r="B13" s="109" t="s">
        <v>197</v>
      </c>
      <c r="C13" s="110"/>
      <c r="D13" s="109" t="s">
        <v>198</v>
      </c>
      <c r="E13" s="110"/>
      <c r="F13" s="214" t="s">
        <v>199</v>
      </c>
      <c r="G13" s="214"/>
      <c r="H13" s="214"/>
      <c r="I13" s="100"/>
      <c r="J13" s="212" t="s">
        <v>189</v>
      </c>
      <c r="K13" s="212"/>
      <c r="L13" s="100"/>
      <c r="M13" s="100"/>
      <c r="N13" s="100"/>
      <c r="O13" s="214"/>
      <c r="P13" s="214"/>
    </row>
    <row r="14" spans="1:16" ht="15">
      <c r="A14" s="13" t="s">
        <v>82</v>
      </c>
      <c r="B14" s="1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7" ht="21" customHeight="1">
      <c r="A15" s="183" t="s">
        <v>83</v>
      </c>
      <c r="B15" s="183"/>
      <c r="C15" s="183"/>
      <c r="D15" s="183"/>
      <c r="E15" s="183"/>
      <c r="F15" s="183"/>
      <c r="G15" s="183"/>
    </row>
    <row r="16" spans="1:7" ht="15.75" customHeight="1">
      <c r="A16" s="183" t="s">
        <v>135</v>
      </c>
      <c r="B16" s="183"/>
      <c r="C16" s="183"/>
      <c r="D16" s="183"/>
      <c r="E16" s="183"/>
      <c r="F16" s="183"/>
      <c r="G16" s="183"/>
    </row>
    <row r="17" ht="15">
      <c r="G17" s="26" t="s">
        <v>2</v>
      </c>
    </row>
    <row r="18" spans="1:7" s="28" customFormat="1" ht="30" customHeight="1">
      <c r="A18" s="185" t="s">
        <v>62</v>
      </c>
      <c r="B18" s="185" t="s">
        <v>14</v>
      </c>
      <c r="C18" s="185" t="s">
        <v>94</v>
      </c>
      <c r="D18" s="185" t="s">
        <v>95</v>
      </c>
      <c r="E18" s="185" t="s">
        <v>96</v>
      </c>
      <c r="F18" s="185"/>
      <c r="G18" s="185" t="s">
        <v>84</v>
      </c>
    </row>
    <row r="19" spans="1:7" s="28" customFormat="1" ht="45" customHeight="1">
      <c r="A19" s="185"/>
      <c r="B19" s="185"/>
      <c r="C19" s="185"/>
      <c r="D19" s="185"/>
      <c r="E19" s="185" t="s">
        <v>76</v>
      </c>
      <c r="F19" s="185" t="s">
        <v>85</v>
      </c>
      <c r="G19" s="185"/>
    </row>
    <row r="20" spans="1:7" s="28" customFormat="1" ht="0" customHeight="1" hidden="1">
      <c r="A20" s="185"/>
      <c r="B20" s="185"/>
      <c r="C20" s="185"/>
      <c r="D20" s="185"/>
      <c r="E20" s="185"/>
      <c r="F20" s="185"/>
      <c r="G20" s="185"/>
    </row>
    <row r="21" spans="1:7" s="28" customFormat="1" ht="12">
      <c r="A21" s="70">
        <v>1</v>
      </c>
      <c r="B21" s="70">
        <v>2</v>
      </c>
      <c r="C21" s="70">
        <v>3</v>
      </c>
      <c r="D21" s="70">
        <v>4</v>
      </c>
      <c r="E21" s="70">
        <v>5</v>
      </c>
      <c r="F21" s="70">
        <v>6</v>
      </c>
      <c r="G21" s="70">
        <v>7</v>
      </c>
    </row>
    <row r="22" spans="1:7" ht="15">
      <c r="A22" s="14"/>
      <c r="B22" s="15"/>
      <c r="C22" s="15"/>
      <c r="D22" s="15"/>
      <c r="E22" s="15"/>
      <c r="F22" s="15"/>
      <c r="G22" s="15"/>
    </row>
    <row r="23" spans="1:7" ht="15">
      <c r="A23" s="14"/>
      <c r="B23" s="15"/>
      <c r="C23" s="15"/>
      <c r="D23" s="15"/>
      <c r="E23" s="15"/>
      <c r="F23" s="15"/>
      <c r="G23" s="15"/>
    </row>
    <row r="25" spans="1:10" ht="17.25" customHeight="1">
      <c r="A25" s="170" t="s">
        <v>136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7" spans="1:6" s="28" customFormat="1" ht="72">
      <c r="A27" s="70" t="s">
        <v>31</v>
      </c>
      <c r="B27" s="70" t="s">
        <v>14</v>
      </c>
      <c r="C27" s="70" t="s">
        <v>35</v>
      </c>
      <c r="D27" s="70" t="s">
        <v>36</v>
      </c>
      <c r="E27" s="70" t="s">
        <v>97</v>
      </c>
      <c r="F27" s="70" t="s">
        <v>98</v>
      </c>
    </row>
    <row r="28" spans="1:6" s="28" customFormat="1" ht="12">
      <c r="A28" s="70">
        <v>1</v>
      </c>
      <c r="B28" s="70">
        <v>2</v>
      </c>
      <c r="C28" s="70">
        <v>3</v>
      </c>
      <c r="D28" s="70">
        <v>4</v>
      </c>
      <c r="E28" s="70">
        <v>5</v>
      </c>
      <c r="F28" s="70">
        <v>6</v>
      </c>
    </row>
    <row r="29" spans="1:6" ht="15">
      <c r="A29" s="15"/>
      <c r="B29" s="15" t="s">
        <v>39</v>
      </c>
      <c r="C29" s="15"/>
      <c r="D29" s="15"/>
      <c r="E29" s="15"/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15"/>
      <c r="B31" s="15" t="s">
        <v>40</v>
      </c>
      <c r="C31" s="15"/>
      <c r="D31" s="15"/>
      <c r="E31" s="15"/>
      <c r="F31" s="15"/>
    </row>
    <row r="32" spans="1:6" ht="15">
      <c r="A32" s="15"/>
      <c r="B32" s="15"/>
      <c r="C32" s="15"/>
      <c r="D32" s="15"/>
      <c r="E32" s="15"/>
      <c r="F32" s="15"/>
    </row>
    <row r="33" spans="1:6" ht="15">
      <c r="A33" s="15"/>
      <c r="B33" s="15" t="s">
        <v>41</v>
      </c>
      <c r="C33" s="15"/>
      <c r="D33" s="15"/>
      <c r="E33" s="15"/>
      <c r="F33" s="15"/>
    </row>
    <row r="34" spans="1:6" ht="15">
      <c r="A34" s="15"/>
      <c r="B34" s="15"/>
      <c r="C34" s="15"/>
      <c r="D34" s="15"/>
      <c r="E34" s="15"/>
      <c r="F34" s="15"/>
    </row>
    <row r="35" spans="1:6" ht="15">
      <c r="A35" s="15"/>
      <c r="B35" s="15" t="s">
        <v>42</v>
      </c>
      <c r="C35" s="15"/>
      <c r="D35" s="15"/>
      <c r="E35" s="15"/>
      <c r="F35" s="15"/>
    </row>
    <row r="36" spans="1:6" ht="15">
      <c r="A36" s="15"/>
      <c r="B36" s="15"/>
      <c r="C36" s="15"/>
      <c r="D36" s="15"/>
      <c r="E36" s="15"/>
      <c r="F36" s="15"/>
    </row>
    <row r="38" spans="1:7" ht="33" customHeight="1">
      <c r="A38" s="183" t="s">
        <v>137</v>
      </c>
      <c r="B38" s="183"/>
      <c r="C38" s="183"/>
      <c r="D38" s="183"/>
      <c r="E38" s="183"/>
      <c r="F38" s="183"/>
      <c r="G38" s="183"/>
    </row>
    <row r="39" spans="1:7" ht="15">
      <c r="A39" s="227"/>
      <c r="B39" s="227"/>
      <c r="C39" s="227"/>
      <c r="D39" s="227"/>
      <c r="E39" s="227"/>
      <c r="F39" s="227"/>
      <c r="G39" s="227"/>
    </row>
    <row r="40" spans="1:7" ht="15">
      <c r="A40" s="15" t="s">
        <v>1</v>
      </c>
      <c r="B40" s="15"/>
      <c r="C40" s="15"/>
      <c r="D40" s="15"/>
      <c r="E40" s="15"/>
      <c r="F40" s="15"/>
      <c r="G40" s="15"/>
    </row>
    <row r="41" spans="1:7" ht="15">
      <c r="A41" s="228"/>
      <c r="B41" s="228"/>
      <c r="C41" s="228"/>
      <c r="D41" s="228"/>
      <c r="E41" s="228"/>
      <c r="F41" s="228"/>
      <c r="G41" s="228"/>
    </row>
    <row r="42" spans="1:7" ht="15">
      <c r="A42" s="183" t="s">
        <v>138</v>
      </c>
      <c r="B42" s="183"/>
      <c r="C42" s="183"/>
      <c r="D42" s="183"/>
      <c r="E42" s="183"/>
      <c r="F42" s="183"/>
      <c r="G42" s="183"/>
    </row>
    <row r="43" ht="15">
      <c r="G43" s="26" t="s">
        <v>2</v>
      </c>
    </row>
    <row r="44" spans="1:7" s="28" customFormat="1" ht="31.5" customHeight="1">
      <c r="A44" s="185" t="s">
        <v>62</v>
      </c>
      <c r="B44" s="185" t="s">
        <v>14</v>
      </c>
      <c r="C44" s="185" t="s">
        <v>29</v>
      </c>
      <c r="D44" s="185"/>
      <c r="E44" s="185" t="s">
        <v>99</v>
      </c>
      <c r="F44" s="185"/>
      <c r="G44" s="185" t="s">
        <v>100</v>
      </c>
    </row>
    <row r="45" spans="1:7" s="28" customFormat="1" ht="45" customHeight="1">
      <c r="A45" s="185"/>
      <c r="B45" s="185"/>
      <c r="C45" s="70" t="s">
        <v>86</v>
      </c>
      <c r="D45" s="70" t="s">
        <v>85</v>
      </c>
      <c r="E45" s="70" t="s">
        <v>86</v>
      </c>
      <c r="F45" s="70" t="s">
        <v>85</v>
      </c>
      <c r="G45" s="185"/>
    </row>
    <row r="46" spans="1:7" s="28" customFormat="1" ht="12">
      <c r="A46" s="70">
        <v>1</v>
      </c>
      <c r="B46" s="70">
        <v>2</v>
      </c>
      <c r="C46" s="70">
        <v>3</v>
      </c>
      <c r="D46" s="70">
        <v>4</v>
      </c>
      <c r="E46" s="70">
        <v>5</v>
      </c>
      <c r="F46" s="70">
        <v>6</v>
      </c>
      <c r="G46" s="70">
        <v>7</v>
      </c>
    </row>
    <row r="47" spans="1:7" ht="15">
      <c r="A47" s="14"/>
      <c r="B47" s="15"/>
      <c r="C47" s="14"/>
      <c r="D47" s="14"/>
      <c r="E47" s="14"/>
      <c r="F47" s="14"/>
      <c r="G47" s="15"/>
    </row>
    <row r="48" spans="1:7" ht="15">
      <c r="A48" s="14"/>
      <c r="B48" s="15"/>
      <c r="C48" s="14"/>
      <c r="D48" s="14"/>
      <c r="E48" s="14"/>
      <c r="F48" s="14"/>
      <c r="G48" s="15"/>
    </row>
    <row r="49" spans="1:7" ht="15">
      <c r="A49" s="14"/>
      <c r="B49" s="15"/>
      <c r="C49" s="14"/>
      <c r="D49" s="14"/>
      <c r="E49" s="14"/>
      <c r="F49" s="14"/>
      <c r="G49" s="15"/>
    </row>
    <row r="51" spans="1:8" ht="15">
      <c r="A51" s="170" t="s">
        <v>139</v>
      </c>
      <c r="B51" s="170"/>
      <c r="C51" s="170"/>
      <c r="D51" s="170"/>
      <c r="E51" s="170"/>
      <c r="F51" s="170"/>
      <c r="G51" s="170"/>
      <c r="H51" s="170"/>
    </row>
    <row r="53" spans="1:8" s="23" customFormat="1" ht="87" customHeight="1">
      <c r="A53" s="45" t="s">
        <v>31</v>
      </c>
      <c r="B53" s="45" t="s">
        <v>14</v>
      </c>
      <c r="C53" s="45" t="s">
        <v>35</v>
      </c>
      <c r="D53" s="45" t="s">
        <v>36</v>
      </c>
      <c r="E53" s="45" t="s">
        <v>87</v>
      </c>
      <c r="F53" s="45" t="s">
        <v>88</v>
      </c>
      <c r="G53" s="45" t="s">
        <v>101</v>
      </c>
      <c r="H53" s="45" t="s">
        <v>102</v>
      </c>
    </row>
    <row r="54" spans="1:8" s="23" customFormat="1" ht="11.25">
      <c r="A54" s="45">
        <v>1</v>
      </c>
      <c r="B54" s="45">
        <v>2</v>
      </c>
      <c r="C54" s="45">
        <v>3</v>
      </c>
      <c r="D54" s="45">
        <v>4</v>
      </c>
      <c r="E54" s="45">
        <v>5</v>
      </c>
      <c r="F54" s="45">
        <v>6</v>
      </c>
      <c r="G54" s="45">
        <v>7</v>
      </c>
      <c r="H54" s="45">
        <v>8</v>
      </c>
    </row>
    <row r="55" spans="1:8" ht="15">
      <c r="A55" s="15"/>
      <c r="B55" s="15" t="s">
        <v>39</v>
      </c>
      <c r="C55" s="15"/>
      <c r="D55" s="15"/>
      <c r="E55" s="15"/>
      <c r="F55" s="15"/>
      <c r="G55" s="15"/>
      <c r="H55" s="15"/>
    </row>
    <row r="56" spans="1:8" ht="15">
      <c r="A56" s="15"/>
      <c r="B56" s="15"/>
      <c r="C56" s="15"/>
      <c r="D56" s="15"/>
      <c r="E56" s="15"/>
      <c r="F56" s="15"/>
      <c r="G56" s="15"/>
      <c r="H56" s="15"/>
    </row>
    <row r="57" spans="1:8" ht="15">
      <c r="A57" s="15"/>
      <c r="B57" s="15" t="s">
        <v>40</v>
      </c>
      <c r="C57" s="15"/>
      <c r="D57" s="15"/>
      <c r="E57" s="15"/>
      <c r="F57" s="15"/>
      <c r="G57" s="15"/>
      <c r="H57" s="15"/>
    </row>
    <row r="58" spans="1:8" ht="15">
      <c r="A58" s="15"/>
      <c r="B58" s="15"/>
      <c r="C58" s="15"/>
      <c r="D58" s="15"/>
      <c r="E58" s="15"/>
      <c r="F58" s="15"/>
      <c r="G58" s="15"/>
      <c r="H58" s="15"/>
    </row>
    <row r="59" spans="1:8" ht="15">
      <c r="A59" s="15"/>
      <c r="B59" s="15" t="s">
        <v>41</v>
      </c>
      <c r="C59" s="15"/>
      <c r="D59" s="15"/>
      <c r="E59" s="15"/>
      <c r="F59" s="15"/>
      <c r="G59" s="15"/>
      <c r="H59" s="15"/>
    </row>
    <row r="60" spans="1:8" ht="15">
      <c r="A60" s="15"/>
      <c r="B60" s="15"/>
      <c r="C60" s="15"/>
      <c r="D60" s="15"/>
      <c r="E60" s="15"/>
      <c r="F60" s="15"/>
      <c r="G60" s="15"/>
      <c r="H60" s="15"/>
    </row>
    <row r="61" spans="1:8" ht="15">
      <c r="A61" s="15"/>
      <c r="B61" s="15" t="s">
        <v>42</v>
      </c>
      <c r="C61" s="15"/>
      <c r="D61" s="15"/>
      <c r="E61" s="15"/>
      <c r="F61" s="15"/>
      <c r="G61" s="15"/>
      <c r="H61" s="15"/>
    </row>
    <row r="62" spans="1:8" ht="15">
      <c r="A62" s="15"/>
      <c r="B62" s="15"/>
      <c r="C62" s="15"/>
      <c r="D62" s="15"/>
      <c r="E62" s="15"/>
      <c r="F62" s="15"/>
      <c r="G62" s="15"/>
      <c r="H62" s="15"/>
    </row>
    <row r="64" spans="1:11" ht="36" customHeight="1">
      <c r="A64" s="170" t="s">
        <v>103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66" spans="1:7" ht="15">
      <c r="A66" s="14" t="s">
        <v>1</v>
      </c>
      <c r="B66" s="15"/>
      <c r="C66" s="15"/>
      <c r="D66" s="15"/>
      <c r="E66" s="15"/>
      <c r="F66" s="15"/>
      <c r="G66" s="15"/>
    </row>
    <row r="69" spans="1:7" ht="15">
      <c r="A69" s="225" t="s">
        <v>4</v>
      </c>
      <c r="B69" s="225"/>
      <c r="C69" s="25"/>
      <c r="E69" s="226"/>
      <c r="F69" s="226"/>
      <c r="G69" s="226"/>
    </row>
    <row r="70" spans="1:7" ht="15">
      <c r="A70" s="22"/>
      <c r="C70" s="18" t="s">
        <v>5</v>
      </c>
      <c r="E70" s="224" t="s">
        <v>6</v>
      </c>
      <c r="F70" s="224"/>
      <c r="G70" s="224"/>
    </row>
    <row r="71" spans="1:7" ht="29.25" customHeight="1">
      <c r="A71" s="170" t="s">
        <v>7</v>
      </c>
      <c r="B71" s="170"/>
      <c r="C71" s="25"/>
      <c r="E71" s="226"/>
      <c r="F71" s="226"/>
      <c r="G71" s="226"/>
    </row>
    <row r="72" spans="1:7" ht="15">
      <c r="A72" s="22"/>
      <c r="B72" s="18"/>
      <c r="C72" s="18" t="s">
        <v>5</v>
      </c>
      <c r="E72" s="224" t="s">
        <v>6</v>
      </c>
      <c r="F72" s="224"/>
      <c r="G72" s="224"/>
    </row>
  </sheetData>
  <sheetProtection/>
  <mergeCells count="56">
    <mergeCell ref="J9:K9"/>
    <mergeCell ref="J10:K10"/>
    <mergeCell ref="J11:K11"/>
    <mergeCell ref="J12:K12"/>
    <mergeCell ref="J13:K13"/>
    <mergeCell ref="O13:P13"/>
    <mergeCell ref="A8:C8"/>
    <mergeCell ref="A10:C10"/>
    <mergeCell ref="A11:C11"/>
    <mergeCell ref="A9:C9"/>
    <mergeCell ref="A64:K64"/>
    <mergeCell ref="O11:P11"/>
    <mergeCell ref="O12:P12"/>
    <mergeCell ref="O9:P9"/>
    <mergeCell ref="O10:P10"/>
    <mergeCell ref="F8:H8"/>
    <mergeCell ref="I1:K1"/>
    <mergeCell ref="I2:K2"/>
    <mergeCell ref="I3:K3"/>
    <mergeCell ref="I4:K4"/>
    <mergeCell ref="I5:K5"/>
    <mergeCell ref="O8:P8"/>
    <mergeCell ref="J8:K8"/>
    <mergeCell ref="F9:H9"/>
    <mergeCell ref="A7:H7"/>
    <mergeCell ref="E19:E20"/>
    <mergeCell ref="F19:F20"/>
    <mergeCell ref="A25:J25"/>
    <mergeCell ref="F10:H10"/>
    <mergeCell ref="F11:H11"/>
    <mergeCell ref="F12:H12"/>
    <mergeCell ref="F13:H13"/>
    <mergeCell ref="A15:G15"/>
    <mergeCell ref="A16:G16"/>
    <mergeCell ref="A18:A20"/>
    <mergeCell ref="B18:B20"/>
    <mergeCell ref="C18:C20"/>
    <mergeCell ref="D18:D20"/>
    <mergeCell ref="E18:F18"/>
    <mergeCell ref="G18:G20"/>
    <mergeCell ref="A38:G38"/>
    <mergeCell ref="A39:G39"/>
    <mergeCell ref="A41:G41"/>
    <mergeCell ref="A71:B71"/>
    <mergeCell ref="E71:G71"/>
    <mergeCell ref="A42:G42"/>
    <mergeCell ref="A44:A45"/>
    <mergeCell ref="B44:B45"/>
    <mergeCell ref="C44:D44"/>
    <mergeCell ref="E44:F44"/>
    <mergeCell ref="G44:G45"/>
    <mergeCell ref="E72:G72"/>
    <mergeCell ref="A51:H51"/>
    <mergeCell ref="A69:B69"/>
    <mergeCell ref="E69:G69"/>
    <mergeCell ref="E70:G70"/>
  </mergeCells>
  <printOptions/>
  <pageMargins left="0.2" right="0.2" top="1.07" bottom="0.2" header="0.3" footer="0.3"/>
  <pageSetup horizontalDpi="600" verticalDpi="600" orientation="landscape" paperSize="9" scale="99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2019-12-19T06:17:05Z</cp:lastPrinted>
  <dcterms:created xsi:type="dcterms:W3CDTF">2018-08-27T10:26:00Z</dcterms:created>
  <dcterms:modified xsi:type="dcterms:W3CDTF">2019-12-19T11:23:01Z</dcterms:modified>
  <cp:category/>
  <cp:version/>
  <cp:contentType/>
  <cp:contentStatus/>
</cp:coreProperties>
</file>